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ROM\"/>
    </mc:Choice>
  </mc:AlternateContent>
  <xr:revisionPtr revIDLastSave="0" documentId="13_ncr:1_{FE9156CC-6002-4AD7-B54F-B6EC357B0B7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_2567" sheetId="2" r:id="rId1"/>
    <sheet name="บันทึกหน้าแบบฟอร์ม" sheetId="3" r:id="rId2"/>
    <sheet name="ใบขวาง" sheetId="5" r:id="rId3"/>
    <sheet name="ตารางกรอกภาระงาน " sheetId="6" r:id="rId4"/>
  </sheets>
  <definedNames>
    <definedName name="_xlnm.Print_Area" localSheetId="3">'ตารางกรอกภาระงาน '!$A$1:$J$18</definedName>
    <definedName name="_xlnm.Print_Titles" localSheetId="0">'1_2567'!$8:$9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3" l="1"/>
  <c r="I5" i="3"/>
  <c r="J18" i="6"/>
  <c r="G16" i="6"/>
  <c r="I15" i="6"/>
  <c r="G15" i="6"/>
  <c r="G14" i="6" s="1"/>
  <c r="H14" i="6"/>
  <c r="F14" i="6"/>
  <c r="I12" i="6"/>
  <c r="G12" i="6"/>
  <c r="I11" i="6"/>
  <c r="G11" i="6"/>
  <c r="G10" i="6" s="1"/>
  <c r="G18" i="6" s="1"/>
  <c r="H10" i="6"/>
  <c r="F10" i="6"/>
  <c r="I8" i="6"/>
  <c r="G8" i="6"/>
  <c r="H7" i="6"/>
  <c r="F7" i="6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17" i="2"/>
  <c r="F16" i="2"/>
  <c r="F19" i="2"/>
  <c r="F18" i="2"/>
  <c r="A10" i="3"/>
  <c r="F15" i="2"/>
  <c r="F14" i="2"/>
  <c r="F13" i="2"/>
  <c r="F12" i="2"/>
  <c r="F22" i="2"/>
  <c r="F23" i="2"/>
  <c r="B6" i="5"/>
  <c r="C6" i="5"/>
  <c r="C270" i="2"/>
  <c r="E21" i="3" s="1"/>
  <c r="D14" i="5" s="1"/>
  <c r="F251" i="2"/>
  <c r="F229" i="2"/>
  <c r="F228" i="2"/>
  <c r="F227" i="2"/>
  <c r="F226" i="2"/>
  <c r="F214" i="2"/>
  <c r="F213" i="2"/>
  <c r="F212" i="2"/>
  <c r="F211" i="2"/>
  <c r="F199" i="2"/>
  <c r="F198" i="2"/>
  <c r="F197" i="2"/>
  <c r="F196" i="2"/>
  <c r="F184" i="2"/>
  <c r="F183" i="2"/>
  <c r="F182" i="2"/>
  <c r="F181" i="2"/>
  <c r="F173" i="2"/>
  <c r="F172" i="2"/>
  <c r="F171" i="2"/>
  <c r="F170" i="2"/>
  <c r="F158" i="2"/>
  <c r="F157" i="2"/>
  <c r="F156" i="2"/>
  <c r="F155" i="2"/>
  <c r="F143" i="2"/>
  <c r="F142" i="2"/>
  <c r="F141" i="2"/>
  <c r="F140" i="2"/>
  <c r="F128" i="2"/>
  <c r="F127" i="2"/>
  <c r="F126" i="2"/>
  <c r="F125" i="2"/>
  <c r="F113" i="2"/>
  <c r="F112" i="2"/>
  <c r="F111" i="2"/>
  <c r="F110" i="2"/>
  <c r="F98" i="2"/>
  <c r="F97" i="2"/>
  <c r="F96" i="2"/>
  <c r="F95" i="2"/>
  <c r="F83" i="2"/>
  <c r="F82" i="2"/>
  <c r="F81" i="2"/>
  <c r="F80" i="2"/>
  <c r="F68" i="2"/>
  <c r="F67" i="2"/>
  <c r="F66" i="2"/>
  <c r="F65" i="2"/>
  <c r="F53" i="2"/>
  <c r="F52" i="2"/>
  <c r="F51" i="2"/>
  <c r="F50" i="2"/>
  <c r="F34" i="2"/>
  <c r="F35" i="2"/>
  <c r="F36" i="2"/>
  <c r="F37" i="2"/>
  <c r="F38" i="2"/>
  <c r="F10" i="2"/>
  <c r="F11" i="2"/>
  <c r="F20" i="2"/>
  <c r="F21" i="2"/>
  <c r="F25" i="2"/>
  <c r="F26" i="2"/>
  <c r="F27" i="2"/>
  <c r="F28" i="2"/>
  <c r="F29" i="2"/>
  <c r="F30" i="2"/>
  <c r="F31" i="2"/>
  <c r="F32" i="2"/>
  <c r="F33" i="2"/>
  <c r="F40" i="2"/>
  <c r="F41" i="2"/>
  <c r="F42" i="2"/>
  <c r="F43" i="2"/>
  <c r="F44" i="2"/>
  <c r="F45" i="2"/>
  <c r="F46" i="2"/>
  <c r="F47" i="2"/>
  <c r="F48" i="2"/>
  <c r="F49" i="2"/>
  <c r="F55" i="2"/>
  <c r="F56" i="2"/>
  <c r="F57" i="2"/>
  <c r="F58" i="2"/>
  <c r="F59" i="2"/>
  <c r="F60" i="2"/>
  <c r="F61" i="2"/>
  <c r="F62" i="2"/>
  <c r="F63" i="2"/>
  <c r="F64" i="2"/>
  <c r="F70" i="2"/>
  <c r="F71" i="2"/>
  <c r="F72" i="2"/>
  <c r="F73" i="2"/>
  <c r="F74" i="2"/>
  <c r="F75" i="2"/>
  <c r="F76" i="2"/>
  <c r="F77" i="2"/>
  <c r="F78" i="2"/>
  <c r="F79" i="2"/>
  <c r="F85" i="2"/>
  <c r="F86" i="2"/>
  <c r="F87" i="2"/>
  <c r="F88" i="2"/>
  <c r="F89" i="2"/>
  <c r="F90" i="2"/>
  <c r="F91" i="2"/>
  <c r="F92" i="2"/>
  <c r="F93" i="2"/>
  <c r="F94" i="2"/>
  <c r="F100" i="2"/>
  <c r="F101" i="2"/>
  <c r="F102" i="2"/>
  <c r="F103" i="2"/>
  <c r="F104" i="2"/>
  <c r="F105" i="2"/>
  <c r="F106" i="2"/>
  <c r="F107" i="2"/>
  <c r="F108" i="2"/>
  <c r="F109" i="2"/>
  <c r="F115" i="2"/>
  <c r="F116" i="2"/>
  <c r="F117" i="2"/>
  <c r="F118" i="2"/>
  <c r="F119" i="2"/>
  <c r="F120" i="2"/>
  <c r="F121" i="2"/>
  <c r="F122" i="2"/>
  <c r="F123" i="2"/>
  <c r="F124" i="2"/>
  <c r="F130" i="2"/>
  <c r="F131" i="2"/>
  <c r="F132" i="2"/>
  <c r="F133" i="2"/>
  <c r="F134" i="2"/>
  <c r="F135" i="2"/>
  <c r="F136" i="2"/>
  <c r="F137" i="2"/>
  <c r="F138" i="2"/>
  <c r="F139" i="2"/>
  <c r="F145" i="2"/>
  <c r="F146" i="2"/>
  <c r="F147" i="2"/>
  <c r="F148" i="2"/>
  <c r="F149" i="2"/>
  <c r="F150" i="2"/>
  <c r="F151" i="2"/>
  <c r="F152" i="2"/>
  <c r="F153" i="2"/>
  <c r="F154" i="2"/>
  <c r="F160" i="2"/>
  <c r="F161" i="2"/>
  <c r="F162" i="2"/>
  <c r="F163" i="2"/>
  <c r="F164" i="2"/>
  <c r="F165" i="2"/>
  <c r="F166" i="2"/>
  <c r="F167" i="2"/>
  <c r="F168" i="2"/>
  <c r="F169" i="2"/>
  <c r="F175" i="2"/>
  <c r="F176" i="2"/>
  <c r="F177" i="2"/>
  <c r="F178" i="2"/>
  <c r="F179" i="2"/>
  <c r="F180" i="2"/>
  <c r="F185" i="2"/>
  <c r="F186" i="2"/>
  <c r="F187" i="2"/>
  <c r="F188" i="2"/>
  <c r="F190" i="2"/>
  <c r="F191" i="2"/>
  <c r="F192" i="2"/>
  <c r="F193" i="2"/>
  <c r="F194" i="2"/>
  <c r="F195" i="2"/>
  <c r="F200" i="2"/>
  <c r="F201" i="2"/>
  <c r="F202" i="2"/>
  <c r="F203" i="2"/>
  <c r="F205" i="2"/>
  <c r="F206" i="2"/>
  <c r="F207" i="2"/>
  <c r="F208" i="2"/>
  <c r="F209" i="2"/>
  <c r="F210" i="2"/>
  <c r="F215" i="2"/>
  <c r="F216" i="2"/>
  <c r="F217" i="2"/>
  <c r="F218" i="2"/>
  <c r="F220" i="2"/>
  <c r="F221" i="2"/>
  <c r="F222" i="2"/>
  <c r="F223" i="2"/>
  <c r="F224" i="2"/>
  <c r="F225" i="2"/>
  <c r="F230" i="2"/>
  <c r="F231" i="2"/>
  <c r="F232" i="2"/>
  <c r="F234" i="2" s="1"/>
  <c r="F233" i="2"/>
  <c r="C271" i="2"/>
  <c r="E22" i="3" s="1"/>
  <c r="E20" i="3"/>
  <c r="B3" i="3"/>
  <c r="F84" i="2"/>
  <c r="F174" i="2"/>
  <c r="H18" i="6" l="1"/>
  <c r="I18" i="6"/>
  <c r="F189" i="2"/>
  <c r="F204" i="2"/>
  <c r="F69" i="2"/>
  <c r="F39" i="2"/>
  <c r="F17" i="6"/>
  <c r="F144" i="2"/>
  <c r="F114" i="2"/>
  <c r="F99" i="2"/>
  <c r="F54" i="2"/>
  <c r="F24" i="2"/>
  <c r="F250" i="2" s="1"/>
  <c r="F252" i="2" s="1"/>
  <c r="F249" i="2"/>
  <c r="F219" i="2"/>
  <c r="F159" i="2"/>
  <c r="F129" i="2"/>
  <c r="F18" i="6"/>
  <c r="G17" i="6"/>
  <c r="H17" i="6"/>
  <c r="F253" i="2" l="1"/>
  <c r="A14" i="3" s="1"/>
  <c r="F13" i="3"/>
  <c r="G6" i="5" s="1"/>
  <c r="B14" i="5" l="1"/>
  <c r="H6" i="5" s="1"/>
  <c r="C14" i="3"/>
  <c r="B15" i="5" s="1"/>
</calcChain>
</file>

<file path=xl/sharedStrings.xml><?xml version="1.0" encoding="utf-8"?>
<sst xmlns="http://schemas.openxmlformats.org/spreadsheetml/2006/main" count="345" uniqueCount="270">
  <si>
    <t>ระยะเวลาที่สอน</t>
  </si>
  <si>
    <t>สัปดาห์ที่</t>
  </si>
  <si>
    <t>วันที่/เดือน</t>
  </si>
  <si>
    <t>ภาคทฤษฎี</t>
  </si>
  <si>
    <t>ภาคปฏิบัติ</t>
  </si>
  <si>
    <t>รวม</t>
  </si>
  <si>
    <t>แบบใบเบิกเงินค่าสอนพิเศษ</t>
  </si>
  <si>
    <t xml:space="preserve"> ระดับ    (…/….) ปริญญาตรี</t>
  </si>
  <si>
    <t>หมายเหตุ</t>
  </si>
  <si>
    <t>ชั่วโมง</t>
  </si>
  <si>
    <t>รวมชั่วโมงสอนตามเกณฑ์</t>
  </si>
  <si>
    <t>ตำแหน่ง</t>
  </si>
  <si>
    <t>อาจารย์ประจำ</t>
  </si>
  <si>
    <t>10 ชั่วโมง : สัปดาห์</t>
  </si>
  <si>
    <t xml:space="preserve"> 6  ชั่วโมง : สัปดาห์</t>
  </si>
  <si>
    <t>3  ชั่วโมง : สัปดาห์</t>
  </si>
  <si>
    <t>ชั่วโมงสอนตามเกณฑ์ : สัปดาห์</t>
  </si>
  <si>
    <t>รวมทั้งภาคการศึกษา</t>
  </si>
  <si>
    <t>150 ชั่วโมง</t>
  </si>
  <si>
    <t>90 ชั่วโมง</t>
  </si>
  <si>
    <t>45 ชั่วโมง</t>
  </si>
  <si>
    <t xml:space="preserve">หัวหน้าภาควิชา  รองคณบดี  รองผู้อำนวยการ  </t>
  </si>
  <si>
    <t>อาจารย์ผู้ดำรงตำแหน่งเลขานุการคณะ หรือตำแหน่งที่เทียบเท่า</t>
  </si>
  <si>
    <t xml:space="preserve">อธิการบดี  ผู้อำนวยการ  รองอธิการบดี  คณบดี  </t>
  </si>
  <si>
    <t>หรือตำแหน่งที่เทียบเท่า</t>
  </si>
  <si>
    <t>ผู้ขออนุมัติ</t>
  </si>
  <si>
    <t>ผู้รับรอง</t>
  </si>
  <si>
    <t>ผู้อนุมัติ</t>
  </si>
  <si>
    <t>การคำนวณชั่วโมงสอน  ดังนี้</t>
  </si>
  <si>
    <t>1.  การสอนภาคทฤษฎี  1  ชั่วโมงมีค่าเท่ากับ  1  หน่วยชั่วโมง</t>
  </si>
  <si>
    <t>2.  การสอนภาคปฏิบัติหรือการคุมฝึกในห้องทดลอง  2  ชั่วโมงมีค่าเท่ากับ  1  หน่วยชั่วโมง</t>
  </si>
  <si>
    <t>จำนวนชั่วโมงที่เบิกได้ทั้งหมดในภาคการศึกษา</t>
  </si>
  <si>
    <t>รวมเงินที่เบิก ได้ทั้งหมด</t>
  </si>
  <si>
    <t>ลงชื่อ…………………………………</t>
  </si>
  <si>
    <t>บาท</t>
  </si>
  <si>
    <t xml:space="preserve"> ***ทุกตำแหน่งสอนเกินชั่วโมงตามเกณฑ์ที่กำหนด  เบิกค่าสอนได้ชั่วโมงละ  400  บาท***</t>
  </si>
  <si>
    <t>บันทึกข้อความ</t>
  </si>
  <si>
    <t>โทร</t>
  </si>
  <si>
    <t>เรื่อง</t>
  </si>
  <si>
    <t>ขออนุมัติเบิกจ่ายค่าสอนเกินจำนวนชั่วโมงที่กำหนดในภาระงานภาคการศึกษาที่</t>
  </si>
  <si>
    <t>เรียน</t>
  </si>
  <si>
    <t>วันที่</t>
  </si>
  <si>
    <t>ชื่อผู้สอน</t>
  </si>
  <si>
    <t>คณะ</t>
  </si>
  <si>
    <t>ภาคการศึกษาที่</t>
  </si>
  <si>
    <t>ระหว่าง</t>
  </si>
  <si>
    <t>ค่าสอนเกินจำนวนชั่วโมงที่กำหนดในภาระงาน  จำนวน</t>
  </si>
  <si>
    <t>เป็นเงินทั้งสิ้น</t>
  </si>
  <si>
    <t>โดยมีหลักฐานการเบิกจ่าย</t>
  </si>
  <si>
    <t>จึงเรียนมาเพื่อโปรดพิจารณา</t>
  </si>
  <si>
    <t xml:space="preserve">ชั่วโมงสอนตามเกณฑ์ ต่อภาคการศึกษา </t>
  </si>
  <si>
    <t>จำนวนเวลาที่สอนจริง</t>
  </si>
  <si>
    <t>บัดนี้  การจัดการเรียนการสอนในภาคการศึกษาดังกล่าวได้เสร็จสิ้นแล้ว  จึงขออนุมัติ</t>
  </si>
  <si>
    <t>อาจารย์</t>
  </si>
  <si>
    <t>(รหัสวิชา)</t>
  </si>
  <si>
    <t>ศิลปศาสตร์และวิทยาการจัดการ</t>
  </si>
  <si>
    <t>105 ชั่วโมง</t>
  </si>
  <si>
    <t xml:space="preserve"> 7  ชั่วโมง : สัปดาห์</t>
  </si>
  <si>
    <t>คณบดีคณะศิลปศาสตร์และวิทยาการจัดการ</t>
  </si>
  <si>
    <t>ประธานกรรมการบริหารหลักสูตร</t>
  </si>
  <si>
    <t>หลักฐานการเบิกจ่ายเงินค่าสอนพิเศษและค่าสอนเกินภาระงานสอนในสถาบันอุดมศึกษา</t>
  </si>
  <si>
    <t>ลำดับที่</t>
  </si>
  <si>
    <t>ชื่อ - นามสกุล</t>
  </si>
  <si>
    <t>ตำแหน่งผู้ทำการสอน</t>
  </si>
  <si>
    <t>ผู้ได้รับเชิญให้สอน</t>
  </si>
  <si>
    <t>ระดับการสอน</t>
  </si>
  <si>
    <t>จำนวนหน่วยชั่วโมงที่ทำการสอนพิเศษและสอนเกินภาระงานสอน</t>
  </si>
  <si>
    <t>จำนวนเงิน</t>
  </si>
  <si>
    <t>ลายมือชื่อผู้รับเงิน</t>
  </si>
  <si>
    <t xml:space="preserve">  วัน/เดือน/ปี   ที่รับเงิน</t>
  </si>
  <si>
    <t>ระดับปริญญาตรีหรือเทียบเท่า</t>
  </si>
  <si>
    <t>ระดับบัณฑิตศึกษาหรือเทียบเท่า</t>
  </si>
  <si>
    <t>ผู้ทำ</t>
  </si>
  <si>
    <t>ผู้จ่ายเงิน</t>
  </si>
  <si>
    <t xml:space="preserve">      ลงชื่อ___________________________________________</t>
  </si>
  <si>
    <t xml:space="preserve">      ลงชื่อ______________________________________</t>
  </si>
  <si>
    <t xml:space="preserve">       (..............................................................................)</t>
  </si>
  <si>
    <t xml:space="preserve">   ตำแหน่ง_____________________________________</t>
  </si>
  <si>
    <t xml:space="preserve">      วันที่___________________________________________</t>
  </si>
  <si>
    <t xml:space="preserve">             ลงชื่อ_____________________________________________________</t>
  </si>
  <si>
    <t xml:space="preserve">             ตำแหน่ง____________________________________________________</t>
  </si>
  <si>
    <t xml:space="preserve">             วันที่_______________________________________________________</t>
  </si>
  <si>
    <t>ลงชื่อ_____________________________________________</t>
  </si>
  <si>
    <t xml:space="preserve"> วันที่______________________________________________</t>
  </si>
  <si>
    <r>
      <t>รวมจำนวนเงินค่าสอนพิเศษทั้งสิ้น</t>
    </r>
    <r>
      <rPr>
        <u/>
        <sz val="16"/>
        <rFont val="TH SarabunPSK"/>
        <family val="2"/>
      </rPr>
      <t/>
    </r>
  </si>
  <si>
    <t>ตำแหน่ง อาจารย์</t>
  </si>
  <si>
    <t xml:space="preserve">                               (..............................................................................)</t>
  </si>
  <si>
    <t>ดังเอกสารที่แนบมานี้</t>
  </si>
  <si>
    <t>วิชาที่สอน</t>
  </si>
  <si>
    <t>/</t>
  </si>
  <si>
    <t>"โปรดระบุ"</t>
  </si>
  <si>
    <t>เสาร์</t>
  </si>
  <si>
    <t>อาทิตย์</t>
  </si>
  <si>
    <t>(..........................................................................................)</t>
  </si>
  <si>
    <t>ตำแหน่ง  ประธานคณะกรรมการบริหารหลักสูตรฯ</t>
  </si>
  <si>
    <t>.</t>
  </si>
  <si>
    <t>ส่วนงาน</t>
  </si>
  <si>
    <t>ตารางสอน</t>
  </si>
  <si>
    <t>โครงการสอน (Course Spec)</t>
  </si>
  <si>
    <t>หนังสือขอนุมัติสอนชดเชย (ถ้ามี)</t>
  </si>
  <si>
    <t>ข้อมูลภาระงานสอน</t>
  </si>
  <si>
    <t>หลักฐานการสอนแบบออนไลน์ (กรณีสอนออนไลน์)</t>
  </si>
  <si>
    <t>r</t>
  </si>
  <si>
    <t>คณะศิลปศาสตร์และวิทยาการจัดการ</t>
  </si>
  <si>
    <t>รหัสวิชา</t>
  </si>
  <si>
    <t>ชื่อวิชา</t>
  </si>
  <si>
    <t>หน่วยกิจ</t>
  </si>
  <si>
    <t>อาจารย์ผู้สอน</t>
  </si>
  <si>
    <t>จำนวนตามภาระงานสอน</t>
  </si>
  <si>
    <t>กลุ่มเรียน</t>
  </si>
  <si>
    <t>นศ.ลงทะเบียน</t>
  </si>
  <si>
    <t>บรรยาย</t>
  </si>
  <si>
    <t>ปฏิบัติ</t>
  </si>
  <si>
    <t>xxx</t>
  </si>
  <si>
    <t>1 กลุ่ม</t>
  </si>
  <si>
    <t>นวรัตน เต่งศิริธรรม</t>
  </si>
  <si>
    <t>01</t>
  </si>
  <si>
    <t>xxxx</t>
  </si>
  <si>
    <t>2 กลุ่ม</t>
  </si>
  <si>
    <t>02</t>
  </si>
  <si>
    <t>xxxxx</t>
  </si>
  <si>
    <t>รวมภาระสอนรายวิชาทั่วไป</t>
  </si>
  <si>
    <t xml:space="preserve">รวมภาระงานสอน และ รายงานผลการปฏิบัติงานสอนเกินจำนวนชั่วโมงที่กำหนด </t>
  </si>
  <si>
    <t>9xx-xxx</t>
  </si>
  <si>
    <t>(3(3)-0-6)</t>
  </si>
  <si>
    <r>
      <t>เงินค่าสอนพิเศษ       (..</t>
    </r>
    <r>
      <rPr>
        <b/>
        <sz val="14"/>
        <rFont val="DB ChuanPim PSU"/>
      </rPr>
      <t>/</t>
    </r>
    <r>
      <rPr>
        <sz val="14"/>
        <rFont val="DB ChuanPim PSU"/>
      </rPr>
      <t xml:space="preserve">..)   อาจารย์ประจำ  </t>
    </r>
  </si>
  <si>
    <t>หมายเหตุ โปรดจัดเตรียมเอกสารเบิกจ่ายดังรายการต่อไปนี้</t>
  </si>
  <si>
    <t>วันเสาร์</t>
  </si>
  <si>
    <t>4 มีนาคม 2567</t>
  </si>
  <si>
    <t>อาจารย์เงินรายได้/อาจารย์ชาวต่างประเทศ</t>
  </si>
  <si>
    <t>15 ชั่วโมง : สัปดาห์</t>
  </si>
  <si>
    <t>225 ชั่วโมง</t>
  </si>
  <si>
    <t>เอกชัย แทนสุวรรณ</t>
  </si>
  <si>
    <t>เบิกจ่าย มอ 403.1/67-........</t>
  </si>
  <si>
    <r>
      <rPr>
        <b/>
        <sz val="16"/>
        <rFont val="DB ChuanPim PSU"/>
      </rPr>
      <t xml:space="preserve">ที่ </t>
    </r>
    <r>
      <rPr>
        <sz val="16"/>
        <rFont val="DB ChuanPim PSU"/>
      </rPr>
      <t xml:space="preserve"> มอ 403.1/67-</t>
    </r>
  </si>
  <si>
    <t>1/2567</t>
  </si>
  <si>
    <t>24 มิถุนายน - 11 ตุลาคม 2567</t>
  </si>
  <si>
    <t>ส่วนงาน มหาวิทยาลัยสงขลานครินทร์ คณะศิลปศาสตร์และวิทยาการจัดการ  ภาคการศึกษาที่ 1 ปีการศึกษา 2567</t>
  </si>
  <si>
    <t>ข้อมูลภาระงานสอน - การลงทะเบียนเรียน - รายงานผลการปฏิบัติงานสอนเกินจำนวนชั่วโมงที่กำหนด  ภาคการศึกษาที่  1/2567</t>
  </si>
  <si>
    <t>ราย นายเอกชัย แทนสุวรรณ</t>
  </si>
  <si>
    <t>นายเอกชัย แทนสุวรรณ</t>
  </si>
  <si>
    <t>24 มิถุนายน 2567</t>
  </si>
  <si>
    <t>25 มิถุนายน 2567</t>
  </si>
  <si>
    <t>26 มิถุนายน 2567</t>
  </si>
  <si>
    <t>27 มิถุนายน 2567</t>
  </si>
  <si>
    <t>28 มิถุนายน 2567</t>
  </si>
  <si>
    <t>29 มิถุนายน 2567</t>
  </si>
  <si>
    <t>30 มิถุนายน 2567</t>
  </si>
  <si>
    <t>1 กรกฎาคม 2567</t>
  </si>
  <si>
    <t>29 กรกฎาคม 2567</t>
  </si>
  <si>
    <t>30 กรกฎาคม 2567</t>
  </si>
  <si>
    <t>31 กรกฎาคม 2567</t>
  </si>
  <si>
    <t>1 สิงหาคม 2567</t>
  </si>
  <si>
    <t>2 กรกฎาคม 2567</t>
  </si>
  <si>
    <t>3 กรกฎาคม 2567</t>
  </si>
  <si>
    <t>4 กรกฎาคม 2567</t>
  </si>
  <si>
    <t>5 กรกฎาคม 2567</t>
  </si>
  <si>
    <t>6 กรกฎาคม 2567</t>
  </si>
  <si>
    <t>7 กรกฎาคม 2567</t>
  </si>
  <si>
    <t>8 กรกฎาคม 2567</t>
  </si>
  <si>
    <t>9 กรกฎาคม 2567</t>
  </si>
  <si>
    <t>10 กรกฎาคม 2567</t>
  </si>
  <si>
    <t>11 กรกฎาคม 2567</t>
  </si>
  <si>
    <t>12 กรกฎาคม 2567</t>
  </si>
  <si>
    <t>13 กรกฎาคม 2567</t>
  </si>
  <si>
    <t>14 กรกฎาคม 2567</t>
  </si>
  <si>
    <t>15 กรกฎาคม 2567</t>
  </si>
  <si>
    <t>16 กรกฎาคม 2567</t>
  </si>
  <si>
    <t>17 กรกฎาคม 2567</t>
  </si>
  <si>
    <t>18 กรกฎาคม 2567</t>
  </si>
  <si>
    <t>19 กรกฎาคม 2567</t>
  </si>
  <si>
    <t>20 กรกฎาคม 2567</t>
  </si>
  <si>
    <t>21 กรกฎาคม 2567</t>
  </si>
  <si>
    <t>22 กรกฎาคม 2567</t>
  </si>
  <si>
    <t>เสาร์/วันอาสาฬหบูชา</t>
  </si>
  <si>
    <t>อาทิตย์/วันเข้าพรรษา</t>
  </si>
  <si>
    <t>ชดเชยวันอาสาฬหบูชา</t>
  </si>
  <si>
    <t>23 กรกฎาคม 2567</t>
  </si>
  <si>
    <t>24 กรกฎาคม 2567</t>
  </si>
  <si>
    <t>25 กรกฎาคม 2567</t>
  </si>
  <si>
    <t>26 กรกฎาคม 2567</t>
  </si>
  <si>
    <t>27 กรกฎาคม 2567</t>
  </si>
  <si>
    <t>28 กรกฎาคม 2567</t>
  </si>
  <si>
    <t>อาทิตย์/วันเฉลิมพระชนมพรรษา</t>
  </si>
  <si>
    <t>พระบาทสมเด็จพระเจ้าอยู่หัว</t>
  </si>
  <si>
    <t>ชดเชยวันเฉลิมพระชนมพรรษา</t>
  </si>
  <si>
    <t>2 สิงหาคม 2567</t>
  </si>
  <si>
    <t>3 สิงหาคม 2567</t>
  </si>
  <si>
    <t>4 สิงหาคม 2567</t>
  </si>
  <si>
    <t>5 สิงหาคม 2567</t>
  </si>
  <si>
    <t>6 สิงหาคม 2567</t>
  </si>
  <si>
    <t>7 สิงหาคม 2567</t>
  </si>
  <si>
    <t>8 สิงหาคม 2567</t>
  </si>
  <si>
    <t>9 สิงหาคม 2567</t>
  </si>
  <si>
    <t>10 สิงหาคม 2567</t>
  </si>
  <si>
    <t>11 สิงหาคม 2567</t>
  </si>
  <si>
    <t>12 สิงหาคม 2567</t>
  </si>
  <si>
    <t xml:space="preserve"> และวันแม่แห่งชาติ</t>
  </si>
  <si>
    <t>วันเฉลิมพระชนมพรรษา สมเด็จพระนางเจ้าสิริกิติ์ พระบรมราชินีนาถ พระบรมราชชนนีพันปีหลวง</t>
  </si>
  <si>
    <t>13 สิงหาคม 2567</t>
  </si>
  <si>
    <t>14 สิงหาคม 2567</t>
  </si>
  <si>
    <t>15 สิงหาคม 2567</t>
  </si>
  <si>
    <t>16 สิงหาคม 2567</t>
  </si>
  <si>
    <t>17 สิงหาคม 2567</t>
  </si>
  <si>
    <t>18 สิงหาคม 2567</t>
  </si>
  <si>
    <t xml:space="preserve">วันไหว้ครู </t>
  </si>
  <si>
    <t>(งดการเรียนการสอน)</t>
  </si>
  <si>
    <t>19 สิงหาคม 2567</t>
  </si>
  <si>
    <t>20 สิงหาคม 2567</t>
  </si>
  <si>
    <t>21 สิงหาคม 2567</t>
  </si>
  <si>
    <t>22 สิงหาคม 2567</t>
  </si>
  <si>
    <t>23 สิงหาคม 2567</t>
  </si>
  <si>
    <t>24 สิงหาคม 2567</t>
  </si>
  <si>
    <t>25 สิงหาคม 2567</t>
  </si>
  <si>
    <t>26 สิงหาคม 2567</t>
  </si>
  <si>
    <t>1 กันยายน 2567</t>
  </si>
  <si>
    <t>31 สิงหาคม 2567</t>
  </si>
  <si>
    <t>27 สิงหาคม 2567</t>
  </si>
  <si>
    <t>28 สิงหาคม 2567</t>
  </si>
  <si>
    <t>29 สิงหาคม 2567</t>
  </si>
  <si>
    <t>30 สิงหาคม 2567</t>
  </si>
  <si>
    <t>2 กันยายน 2567</t>
  </si>
  <si>
    <t>3 กันยายน 2567</t>
  </si>
  <si>
    <t>4 กันยายน 2567</t>
  </si>
  <si>
    <t>5 กันยายน 2567</t>
  </si>
  <si>
    <t>6 กันยายน 2567</t>
  </si>
  <si>
    <t>7 กันยายน 2567</t>
  </si>
  <si>
    <t>8 กันยายน 2567</t>
  </si>
  <si>
    <t>15 กันยายน 2567</t>
  </si>
  <si>
    <t>9 กันยายน 2567</t>
  </si>
  <si>
    <t>10 กันยายน 2567</t>
  </si>
  <si>
    <t>11 กันยายน 2567</t>
  </si>
  <si>
    <t>12 กันยายน 2567</t>
  </si>
  <si>
    <t>13 กันยายน 2567</t>
  </si>
  <si>
    <t>14 กันยายน 2567</t>
  </si>
  <si>
    <t>22 กันยายน 2567</t>
  </si>
  <si>
    <t>21 กันยายน 2567</t>
  </si>
  <si>
    <t>20 กันยายน 2567</t>
  </si>
  <si>
    <t>19 กันยายน 2567</t>
  </si>
  <si>
    <t>18 กันยายน 2567</t>
  </si>
  <si>
    <t>17 กันยายน 2567</t>
  </si>
  <si>
    <t>16 กันยายน 2567</t>
  </si>
  <si>
    <t>23 กันยายน 2567</t>
  </si>
  <si>
    <t>24 กันยายน 2567</t>
  </si>
  <si>
    <t>25 กันยายน 2567</t>
  </si>
  <si>
    <t>26 กันยายน 2567</t>
  </si>
  <si>
    <t>27 กันยายน 2567</t>
  </si>
  <si>
    <t>28 กันยายน 2567</t>
  </si>
  <si>
    <t>29 กันยายน 2567</t>
  </si>
  <si>
    <t>30 กันยายน 2567</t>
  </si>
  <si>
    <t>วันถือประโยชน์ของเพื่อนมนุษย์เป็นกิจที่หนึ่ง</t>
  </si>
  <si>
    <t>(งดการเรียนการสอนและการสอบ)</t>
  </si>
  <si>
    <t>1 ตุลาคม 2567</t>
  </si>
  <si>
    <t>2 ตุลาคม 2567</t>
  </si>
  <si>
    <t>3 ตุลาคม 2567</t>
  </si>
  <si>
    <t>5 ตุลาคม 2567</t>
  </si>
  <si>
    <t>6 ตุลาคม 2567</t>
  </si>
  <si>
    <t>7 ตุลาคม 2567</t>
  </si>
  <si>
    <t>8 ตุลาคม 2567</t>
  </si>
  <si>
    <t>9 ตุลาคม 2567</t>
  </si>
  <si>
    <t>10 ตุลาคม 2567</t>
  </si>
  <si>
    <t>11 ตุลาคม 2567</t>
  </si>
  <si>
    <t>12 ตุลาคม 2567</t>
  </si>
  <si>
    <t>13 ตุลาคม 2567</t>
  </si>
  <si>
    <t>ม.อ.วิชาการ ประจำปี 2567</t>
  </si>
  <si>
    <t>สอนชดเชย ม.อ.วิชาการ</t>
  </si>
  <si>
    <t>งดการเรียนการสอน และการสอบ</t>
  </si>
  <si>
    <t>เพื่อฝึกซ้อมใหญ่ พิธีพระราชทานปริญญาบัตร</t>
  </si>
  <si>
    <t>สอนชดเชย ซ้อมใหญ่ พิธีพระราชทานปริญญาบัตร</t>
  </si>
  <si>
    <t xml:space="preserve"> 8873-8879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</si>
</sst>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3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6"/>
      <name val="Angsana New"/>
      <family val="1"/>
    </font>
    <font>
      <sz val="16"/>
      <name val="DB ChuanPim PSU"/>
    </font>
    <font>
      <sz val="16"/>
      <name val="Wingdings"/>
      <charset val="2"/>
    </font>
    <font>
      <sz val="11"/>
      <color theme="1"/>
      <name val="Calibri"/>
      <family val="2"/>
      <charset val="222"/>
      <scheme val="minor"/>
    </font>
    <font>
      <b/>
      <sz val="16"/>
      <name val="DB ChuanPim PSU"/>
    </font>
    <font>
      <sz val="14"/>
      <name val="DB ChuanPim PSU"/>
    </font>
    <font>
      <b/>
      <sz val="14"/>
      <name val="DB ChuanPim PSU"/>
    </font>
    <font>
      <sz val="13"/>
      <name val="DB ChuanPim PSU"/>
    </font>
    <font>
      <b/>
      <sz val="13"/>
      <name val="DB ChuanPim PSU"/>
    </font>
    <font>
      <sz val="13"/>
      <color rgb="FFFF0000"/>
      <name val="DB ChuanPim PSU"/>
    </font>
    <font>
      <b/>
      <sz val="13"/>
      <color rgb="FFFF0000"/>
      <name val="DB ChuanPim PSU"/>
    </font>
    <font>
      <sz val="14"/>
      <color rgb="FFFF0000"/>
      <name val="DB ChuanPim PSU"/>
    </font>
    <font>
      <b/>
      <sz val="14"/>
      <color rgb="FFFF0000"/>
      <name val="DB ChuanPim PSU"/>
    </font>
    <font>
      <sz val="12"/>
      <name val="DB ChuanPim PSU"/>
    </font>
    <font>
      <sz val="12"/>
      <color rgb="FFFF0000"/>
      <name val="DB ChuanPim PSU"/>
    </font>
    <font>
      <b/>
      <u/>
      <sz val="16"/>
      <name val="DB ChuanPim PSU"/>
    </font>
    <font>
      <b/>
      <sz val="12"/>
      <name val="DB ChuanPim PSU"/>
    </font>
    <font>
      <sz val="10"/>
      <name val="DB ChuanPim PSU"/>
    </font>
    <font>
      <b/>
      <sz val="14"/>
      <color theme="1"/>
      <name val="DB ChuanPim PSU"/>
    </font>
    <font>
      <sz val="14"/>
      <color theme="1"/>
      <name val="DB ChuanPim PSU"/>
    </font>
    <font>
      <b/>
      <sz val="13"/>
      <color theme="1"/>
      <name val="DB ChuanPim PSU"/>
    </font>
    <font>
      <b/>
      <sz val="25"/>
      <name val="DB ChuanPim PSU"/>
    </font>
    <font>
      <sz val="10"/>
      <color rgb="FFFF0000"/>
      <name val="DB ChuanPim PSU"/>
    </font>
    <font>
      <sz val="8"/>
      <color rgb="FFFF0000"/>
      <name val="DB ChuanPim PSU"/>
    </font>
    <font>
      <sz val="9"/>
      <color rgb="FFFF0000"/>
      <name val="DB ChuanPim PSU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209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2" borderId="21" xfId="0" applyFont="1" applyFill="1" applyBorder="1" applyAlignment="1">
      <alignment horizontal="left"/>
    </xf>
    <xf numFmtId="0" fontId="6" fillId="2" borderId="13" xfId="0" applyFont="1" applyFill="1" applyBorder="1"/>
    <xf numFmtId="0" fontId="6" fillId="0" borderId="15" xfId="0" applyFont="1" applyBorder="1"/>
    <xf numFmtId="49" fontId="6" fillId="0" borderId="0" xfId="0" applyNumberFormat="1" applyFont="1"/>
    <xf numFmtId="0" fontId="6" fillId="0" borderId="11" xfId="0" applyFont="1" applyBorder="1"/>
    <xf numFmtId="0" fontId="6" fillId="0" borderId="0" xfId="0" applyFont="1" applyAlignment="1">
      <alignment horizontal="left"/>
    </xf>
    <xf numFmtId="2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shrinkToFit="1"/>
    </xf>
    <xf numFmtId="49" fontId="10" fillId="0" borderId="13" xfId="0" applyNumberFormat="1" applyFont="1" applyBorder="1"/>
    <xf numFmtId="0" fontId="10" fillId="2" borderId="13" xfId="0" applyFont="1" applyFill="1" applyBorder="1" applyAlignment="1">
      <alignment horizontal="left"/>
    </xf>
    <xf numFmtId="0" fontId="10" fillId="2" borderId="14" xfId="0" applyFont="1" applyFill="1" applyBorder="1"/>
    <xf numFmtId="0" fontId="10" fillId="0" borderId="15" xfId="0" applyFont="1" applyBorder="1"/>
    <xf numFmtId="0" fontId="12" fillId="0" borderId="1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4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1" xfId="0" applyFont="1" applyBorder="1"/>
    <xf numFmtId="0" fontId="16" fillId="0" borderId="0" xfId="0" applyFont="1"/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shrinkToFit="1"/>
    </xf>
    <xf numFmtId="0" fontId="11" fillId="0" borderId="0" xfId="0" applyFont="1"/>
    <xf numFmtId="0" fontId="17" fillId="0" borderId="0" xfId="0" applyFont="1"/>
    <xf numFmtId="0" fontId="18" fillId="0" borderId="1" xfId="0" applyFont="1" applyBorder="1"/>
    <xf numFmtId="0" fontId="19" fillId="0" borderId="1" xfId="0" applyFont="1" applyBorder="1"/>
    <xf numFmtId="0" fontId="14" fillId="0" borderId="1" xfId="0" applyFont="1" applyBorder="1" applyAlignment="1">
      <alignment shrinkToFit="1"/>
    </xf>
    <xf numFmtId="0" fontId="9" fillId="0" borderId="5" xfId="0" applyFont="1" applyBorder="1" applyAlignment="1">
      <alignment horizontal="center"/>
    </xf>
    <xf numFmtId="14" fontId="9" fillId="0" borderId="6" xfId="0" applyNumberFormat="1" applyFont="1" applyBorder="1" applyAlignment="1">
      <alignment horizontal="center"/>
    </xf>
    <xf numFmtId="14" fontId="13" fillId="0" borderId="6" xfId="0" applyNumberFormat="1" applyFont="1" applyBorder="1" applyAlignment="1">
      <alignment horizontal="center"/>
    </xf>
    <xf numFmtId="0" fontId="13" fillId="0" borderId="6" xfId="0" applyFont="1" applyBorder="1"/>
    <xf numFmtId="2" fontId="13" fillId="0" borderId="6" xfId="0" applyNumberFormat="1" applyFont="1" applyBorder="1" applyAlignment="1">
      <alignment horizontal="center"/>
    </xf>
    <xf numFmtId="0" fontId="12" fillId="0" borderId="7" xfId="0" applyFont="1" applyBorder="1"/>
    <xf numFmtId="0" fontId="9" fillId="0" borderId="0" xfId="0" applyFont="1"/>
    <xf numFmtId="0" fontId="12" fillId="0" borderId="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2" fontId="12" fillId="0" borderId="0" xfId="0" applyNumberFormat="1" applyFont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horizontal="left" vertical="center"/>
    </xf>
    <xf numFmtId="164" fontId="12" fillId="0" borderId="11" xfId="1" applyFont="1" applyFill="1" applyBorder="1" applyAlignment="1" applyProtection="1">
      <alignment horizontal="center" vertical="center"/>
    </xf>
    <xf numFmtId="0" fontId="12" fillId="0" borderId="12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1" fontId="12" fillId="0" borderId="1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21" fillId="0" borderId="0" xfId="0" applyFont="1"/>
    <xf numFmtId="0" fontId="18" fillId="0" borderId="17" xfId="0" applyFont="1" applyBorder="1"/>
    <xf numFmtId="0" fontId="18" fillId="0" borderId="18" xfId="0" applyFont="1" applyBorder="1"/>
    <xf numFmtId="0" fontId="18" fillId="0" borderId="0" xfId="0" applyFont="1"/>
    <xf numFmtId="0" fontId="18" fillId="0" borderId="16" xfId="0" applyFont="1" applyBorder="1" applyAlignment="1">
      <alignment horizontal="center"/>
    </xf>
    <xf numFmtId="0" fontId="18" fillId="0" borderId="8" xfId="0" applyFont="1" applyBorder="1"/>
    <xf numFmtId="0" fontId="18" fillId="0" borderId="9" xfId="0" applyFont="1" applyBorder="1"/>
    <xf numFmtId="0" fontId="18" fillId="0" borderId="19" xfId="0" applyFont="1" applyBorder="1"/>
    <xf numFmtId="0" fontId="18" fillId="0" borderId="10" xfId="0" applyFont="1" applyBorder="1"/>
    <xf numFmtId="0" fontId="18" fillId="0" borderId="12" xfId="0" applyFont="1" applyBorder="1"/>
    <xf numFmtId="0" fontId="18" fillId="0" borderId="11" xfId="0" applyFont="1" applyBorder="1"/>
    <xf numFmtId="0" fontId="18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/>
    <xf numFmtId="0" fontId="18" fillId="0" borderId="7" xfId="0" applyFont="1" applyBorder="1"/>
    <xf numFmtId="0" fontId="18" fillId="0" borderId="8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0" fillId="0" borderId="5" xfId="0" applyFont="1" applyBorder="1"/>
    <xf numFmtId="0" fontId="10" fillId="0" borderId="6" xfId="0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8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" xfId="0" applyFont="1" applyBorder="1"/>
    <xf numFmtId="0" fontId="6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2" fontId="6" fillId="0" borderId="2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10" fillId="0" borderId="7" xfId="0" applyFont="1" applyBorder="1"/>
    <xf numFmtId="0" fontId="6" fillId="0" borderId="8" xfId="0" applyFont="1" applyBorder="1"/>
    <xf numFmtId="2" fontId="6" fillId="0" borderId="9" xfId="0" applyNumberFormat="1" applyFont="1" applyBorder="1"/>
    <xf numFmtId="165" fontId="6" fillId="0" borderId="0" xfId="1" applyNumberFormat="1" applyFont="1" applyBorder="1" applyAlignment="1"/>
    <xf numFmtId="0" fontId="6" fillId="0" borderId="9" xfId="0" applyFont="1" applyBorder="1"/>
    <xf numFmtId="0" fontId="10" fillId="0" borderId="12" xfId="0" applyFont="1" applyBorder="1"/>
    <xf numFmtId="0" fontId="24" fillId="0" borderId="0" xfId="2" applyFont="1"/>
    <xf numFmtId="0" fontId="23" fillId="0" borderId="1" xfId="2" applyFont="1" applyBorder="1" applyAlignment="1">
      <alignment horizontal="center"/>
    </xf>
    <xf numFmtId="0" fontId="23" fillId="0" borderId="0" xfId="2" applyFont="1" applyAlignment="1">
      <alignment horizontal="center"/>
    </xf>
    <xf numFmtId="0" fontId="24" fillId="0" borderId="1" xfId="2" applyFont="1" applyBorder="1"/>
    <xf numFmtId="0" fontId="24" fillId="0" borderId="1" xfId="2" applyFont="1" applyBorder="1" applyAlignment="1">
      <alignment horizontal="center"/>
    </xf>
    <xf numFmtId="0" fontId="24" fillId="0" borderId="1" xfId="2" applyFont="1" applyBorder="1" applyAlignment="1">
      <alignment shrinkToFit="1"/>
    </xf>
    <xf numFmtId="0" fontId="24" fillId="0" borderId="1" xfId="2" applyFont="1" applyBorder="1" applyAlignment="1">
      <alignment horizontal="center" shrinkToFit="1"/>
    </xf>
    <xf numFmtId="49" fontId="23" fillId="3" borderId="1" xfId="2" applyNumberFormat="1" applyFont="1" applyFill="1" applyBorder="1" applyAlignment="1">
      <alignment horizontal="center"/>
    </xf>
    <xf numFmtId="49" fontId="23" fillId="3" borderId="1" xfId="2" applyNumberFormat="1" applyFont="1" applyFill="1" applyBorder="1"/>
    <xf numFmtId="49" fontId="23" fillId="3" borderId="1" xfId="2" quotePrefix="1" applyNumberFormat="1" applyFont="1" applyFill="1" applyBorder="1" applyAlignment="1">
      <alignment horizontal="center"/>
    </xf>
    <xf numFmtId="49" fontId="23" fillId="0" borderId="1" xfId="2" quotePrefix="1" applyNumberFormat="1" applyFont="1" applyBorder="1" applyAlignment="1">
      <alignment horizontal="center" shrinkToFit="1"/>
    </xf>
    <xf numFmtId="49" fontId="23" fillId="0" borderId="1" xfId="2" quotePrefix="1" applyNumberFormat="1" applyFont="1" applyBorder="1" applyAlignment="1">
      <alignment horizontal="center"/>
    </xf>
    <xf numFmtId="0" fontId="23" fillId="3" borderId="1" xfId="2" applyFont="1" applyFill="1" applyBorder="1" applyAlignment="1">
      <alignment horizontal="center"/>
    </xf>
    <xf numFmtId="49" fontId="23" fillId="0" borderId="0" xfId="2" applyNumberFormat="1" applyFont="1"/>
    <xf numFmtId="49" fontId="24" fillId="0" borderId="1" xfId="2" applyNumberFormat="1" applyFont="1" applyBorder="1" applyAlignment="1">
      <alignment horizontal="center"/>
    </xf>
    <xf numFmtId="49" fontId="24" fillId="0" borderId="1" xfId="2" quotePrefix="1" applyNumberFormat="1" applyFont="1" applyBorder="1"/>
    <xf numFmtId="49" fontId="24" fillId="0" borderId="1" xfId="2" quotePrefix="1" applyNumberFormat="1" applyFont="1" applyBorder="1" applyAlignment="1">
      <alignment horizontal="center"/>
    </xf>
    <xf numFmtId="49" fontId="24" fillId="3" borderId="1" xfId="2" applyNumberFormat="1" applyFont="1" applyFill="1" applyBorder="1" applyAlignment="1">
      <alignment shrinkToFit="1"/>
    </xf>
    <xf numFmtId="49" fontId="24" fillId="3" borderId="1" xfId="2" applyNumberFormat="1" applyFont="1" applyFill="1" applyBorder="1" applyAlignment="1">
      <alignment horizontal="center"/>
    </xf>
    <xf numFmtId="0" fontId="24" fillId="3" borderId="1" xfId="2" applyFont="1" applyFill="1" applyBorder="1" applyAlignment="1">
      <alignment horizontal="center"/>
    </xf>
    <xf numFmtId="1" fontId="24" fillId="3" borderId="1" xfId="2" applyNumberFormat="1" applyFont="1" applyFill="1" applyBorder="1" applyAlignment="1">
      <alignment horizontal="center"/>
    </xf>
    <xf numFmtId="49" fontId="24" fillId="0" borderId="0" xfId="2" applyNumberFormat="1" applyFont="1"/>
    <xf numFmtId="49" fontId="24" fillId="0" borderId="1" xfId="2" quotePrefix="1" applyNumberFormat="1" applyFont="1" applyBorder="1" applyAlignment="1">
      <alignment shrinkToFit="1"/>
    </xf>
    <xf numFmtId="49" fontId="24" fillId="0" borderId="1" xfId="2" applyNumberFormat="1" applyFont="1" applyBorder="1"/>
    <xf numFmtId="49" fontId="24" fillId="4" borderId="1" xfId="2" applyNumberFormat="1" applyFont="1" applyFill="1" applyBorder="1"/>
    <xf numFmtId="0" fontId="23" fillId="0" borderId="18" xfId="2" applyFont="1" applyBorder="1"/>
    <xf numFmtId="0" fontId="23" fillId="0" borderId="23" xfId="2" applyFont="1" applyBorder="1"/>
    <xf numFmtId="0" fontId="23" fillId="0" borderId="24" xfId="2" applyFont="1" applyBorder="1" applyAlignment="1">
      <alignment horizontal="center"/>
    </xf>
    <xf numFmtId="0" fontId="23" fillId="0" borderId="0" xfId="2" applyFont="1"/>
    <xf numFmtId="0" fontId="24" fillId="0" borderId="0" xfId="2" applyFont="1" applyAlignment="1">
      <alignment horizontal="center"/>
    </xf>
    <xf numFmtId="0" fontId="25" fillId="3" borderId="22" xfId="2" applyFont="1" applyFill="1" applyBorder="1"/>
    <xf numFmtId="0" fontId="21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3" fillId="0" borderId="16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27" fillId="0" borderId="1" xfId="0" applyFont="1" applyBorder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10" xfId="0" applyFont="1" applyBorder="1"/>
    <xf numFmtId="0" fontId="16" fillId="0" borderId="11" xfId="0" applyFont="1" applyBorder="1"/>
    <xf numFmtId="0" fontId="13" fillId="0" borderId="1" xfId="0" applyFont="1" applyBorder="1"/>
    <xf numFmtId="49" fontId="13" fillId="0" borderId="1" xfId="0" applyNumberFormat="1" applyFont="1" applyBorder="1" applyAlignment="1">
      <alignment horizontal="center"/>
    </xf>
    <xf numFmtId="0" fontId="22" fillId="0" borderId="1" xfId="0" applyFont="1" applyBorder="1"/>
    <xf numFmtId="0" fontId="12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2" borderId="13" xfId="0" applyFont="1" applyFill="1" applyBorder="1" applyAlignment="1">
      <alignment horizontal="left" shrinkToFit="1"/>
    </xf>
    <xf numFmtId="0" fontId="10" fillId="0" borderId="13" xfId="0" applyFont="1" applyBorder="1" applyAlignment="1">
      <alignment horizontal="left"/>
    </xf>
    <xf numFmtId="0" fontId="13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18" fillId="0" borderId="17" xfId="0" applyFont="1" applyBorder="1" applyAlignment="1">
      <alignment horizontal="left"/>
    </xf>
    <xf numFmtId="0" fontId="18" fillId="0" borderId="25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2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8" xfId="0" applyFont="1" applyBorder="1"/>
    <xf numFmtId="0" fontId="6" fillId="0" borderId="0" xfId="0" applyFont="1"/>
    <xf numFmtId="0" fontId="6" fillId="0" borderId="9" xfId="0" applyFont="1" applyBorder="1"/>
    <xf numFmtId="0" fontId="6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25" fillId="0" borderId="26" xfId="2" applyFont="1" applyBorder="1" applyAlignment="1">
      <alignment horizontal="center"/>
    </xf>
    <xf numFmtId="0" fontId="25" fillId="0" borderId="22" xfId="2" applyFont="1" applyBorder="1" applyAlignment="1">
      <alignment horizontal="center"/>
    </xf>
    <xf numFmtId="0" fontId="23" fillId="0" borderId="0" xfId="2" applyFont="1" applyAlignment="1">
      <alignment horizontal="center"/>
    </xf>
    <xf numFmtId="0" fontId="23" fillId="3" borderId="0" xfId="2" applyFont="1" applyFill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7" xfId="2" applyFont="1" applyBorder="1" applyAlignment="1">
      <alignment horizontal="center" shrinkToFit="1"/>
    </xf>
    <xf numFmtId="0" fontId="23" fillId="0" borderId="18" xfId="2" applyFont="1" applyBorder="1" applyAlignment="1">
      <alignment horizontal="center" shrinkToFit="1"/>
    </xf>
    <xf numFmtId="0" fontId="23" fillId="0" borderId="17" xfId="2" applyFont="1" applyBorder="1" applyAlignment="1">
      <alignment horizontal="center"/>
    </xf>
    <xf numFmtId="0" fontId="23" fillId="0" borderId="25" xfId="2" applyFont="1" applyBorder="1" applyAlignment="1">
      <alignment horizontal="center"/>
    </xf>
    <xf numFmtId="0" fontId="28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</cellXfs>
  <cellStyles count="3">
    <cellStyle name="จุลภาค" xfId="1" builtinId="3"/>
    <cellStyle name="ปกติ" xfId="0" builtinId="0"/>
    <cellStyle name="ปกติ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104775</xdr:rowOff>
    </xdr:from>
    <xdr:to>
      <xdr:col>0</xdr:col>
      <xdr:colOff>647700</xdr:colOff>
      <xdr:row>1</xdr:row>
      <xdr:rowOff>104775</xdr:rowOff>
    </xdr:to>
    <xdr:pic>
      <xdr:nvPicPr>
        <xdr:cNvPr id="1065" name="Picture 4" descr="ตรามหาวิทยาลัย(ธนาคารภาพปัตตานี)">
          <a:extLst>
            <a:ext uri="{FF2B5EF4-FFF2-40B4-BE49-F238E27FC236}">
              <a16:creationId xmlns:a16="http://schemas.microsoft.com/office/drawing/2014/main" id="{80861E19-3D92-462C-8E9A-2B7A8D274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04775"/>
          <a:ext cx="4286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2"/>
  <sheetViews>
    <sheetView topLeftCell="A275" zoomScale="120" zoomScaleNormal="120" workbookViewId="0">
      <selection activeCell="G222" sqref="G222"/>
    </sheetView>
  </sheetViews>
  <sheetFormatPr defaultRowHeight="20.25"/>
  <cols>
    <col min="1" max="1" width="7.42578125" style="27" customWidth="1"/>
    <col min="2" max="2" width="22.5703125" style="27" customWidth="1"/>
    <col min="3" max="3" width="18" style="27" customWidth="1"/>
    <col min="4" max="4" width="10.7109375" style="27" customWidth="1"/>
    <col min="5" max="5" width="10.28515625" style="27" customWidth="1"/>
    <col min="6" max="6" width="10.140625" style="27" customWidth="1"/>
    <col min="7" max="7" width="26" style="27" customWidth="1"/>
    <col min="8" max="16384" width="9.140625" style="27"/>
  </cols>
  <sheetData>
    <row r="1" spans="1:7" s="13" customFormat="1" ht="22.5">
      <c r="A1" s="144" t="s">
        <v>6</v>
      </c>
      <c r="B1" s="144"/>
      <c r="C1" s="144"/>
      <c r="D1" s="144"/>
      <c r="E1" s="144"/>
      <c r="F1" s="144"/>
      <c r="G1" s="144"/>
    </row>
    <row r="2" spans="1:7" s="13" customFormat="1">
      <c r="A2" s="13" t="s">
        <v>43</v>
      </c>
      <c r="B2" s="14" t="s">
        <v>55</v>
      </c>
      <c r="C2" s="13" t="s">
        <v>44</v>
      </c>
      <c r="D2" s="15" t="s">
        <v>135</v>
      </c>
      <c r="E2" s="13" t="s">
        <v>45</v>
      </c>
      <c r="F2" s="150" t="s">
        <v>136</v>
      </c>
      <c r="G2" s="150"/>
    </row>
    <row r="3" spans="1:7" s="13" customFormat="1">
      <c r="B3" s="13" t="s">
        <v>125</v>
      </c>
      <c r="F3" s="13" t="s">
        <v>7</v>
      </c>
    </row>
    <row r="4" spans="1:7" s="13" customFormat="1" ht="9" customHeight="1"/>
    <row r="5" spans="1:7" s="13" customFormat="1">
      <c r="A5" s="13" t="s">
        <v>42</v>
      </c>
      <c r="B5" s="149" t="s">
        <v>90</v>
      </c>
      <c r="C5" s="149"/>
      <c r="D5" s="13" t="s">
        <v>50</v>
      </c>
      <c r="G5" s="16">
        <v>150</v>
      </c>
    </row>
    <row r="6" spans="1:7" s="13" customFormat="1">
      <c r="A6" s="13" t="s">
        <v>11</v>
      </c>
      <c r="B6" s="17" t="s">
        <v>53</v>
      </c>
      <c r="C6" s="18"/>
    </row>
    <row r="7" spans="1:7" s="13" customFormat="1" ht="7.5" customHeight="1"/>
    <row r="8" spans="1:7" s="133" customFormat="1" ht="18.75">
      <c r="A8" s="145" t="s">
        <v>0</v>
      </c>
      <c r="B8" s="146"/>
      <c r="C8" s="132" t="s">
        <v>88</v>
      </c>
      <c r="D8" s="145" t="s">
        <v>51</v>
      </c>
      <c r="E8" s="146"/>
      <c r="F8" s="147"/>
      <c r="G8" s="151" t="s">
        <v>8</v>
      </c>
    </row>
    <row r="9" spans="1:7" s="133" customFormat="1" ht="18.75">
      <c r="A9" s="20" t="s">
        <v>1</v>
      </c>
      <c r="B9" s="20" t="s">
        <v>2</v>
      </c>
      <c r="C9" s="28" t="s">
        <v>54</v>
      </c>
      <c r="D9" s="20" t="s">
        <v>3</v>
      </c>
      <c r="E9" s="20" t="s">
        <v>4</v>
      </c>
      <c r="F9" s="20" t="s">
        <v>5</v>
      </c>
      <c r="G9" s="152"/>
    </row>
    <row r="10" spans="1:7" s="13" customFormat="1" ht="21" customHeight="1">
      <c r="A10" s="19">
        <v>1</v>
      </c>
      <c r="B10" s="21" t="s">
        <v>141</v>
      </c>
      <c r="D10" s="19"/>
      <c r="E10" s="19"/>
      <c r="F10" s="28">
        <f t="shared" ref="F10:F23" si="0">D10+(E10/2)</f>
        <v>0</v>
      </c>
      <c r="G10" s="22"/>
    </row>
    <row r="11" spans="1:7" s="13" customFormat="1" ht="21" customHeight="1">
      <c r="A11" s="19"/>
      <c r="B11" s="21"/>
      <c r="C11" s="19"/>
      <c r="D11" s="19"/>
      <c r="E11" s="19"/>
      <c r="F11" s="28">
        <f t="shared" si="0"/>
        <v>0</v>
      </c>
      <c r="G11" s="22"/>
    </row>
    <row r="12" spans="1:7" s="13" customFormat="1" ht="21" customHeight="1">
      <c r="A12" s="19"/>
      <c r="B12" s="21" t="s">
        <v>142</v>
      </c>
      <c r="C12" s="19"/>
      <c r="D12" s="19"/>
      <c r="E12" s="19"/>
      <c r="F12" s="28">
        <f t="shared" si="0"/>
        <v>0</v>
      </c>
      <c r="G12" s="22"/>
    </row>
    <row r="13" spans="1:7" s="13" customFormat="1" ht="21" customHeight="1">
      <c r="A13" s="19"/>
      <c r="B13" s="21"/>
      <c r="C13" s="19"/>
      <c r="D13" s="19"/>
      <c r="E13" s="19"/>
      <c r="F13" s="28">
        <f t="shared" si="0"/>
        <v>0</v>
      </c>
      <c r="G13" s="22"/>
    </row>
    <row r="14" spans="1:7" s="13" customFormat="1" ht="21" customHeight="1">
      <c r="A14" s="19"/>
      <c r="B14" s="21" t="s">
        <v>143</v>
      </c>
      <c r="C14" s="19"/>
      <c r="D14" s="19"/>
      <c r="E14" s="19"/>
      <c r="F14" s="28">
        <f t="shared" si="0"/>
        <v>0</v>
      </c>
      <c r="G14" s="22"/>
    </row>
    <row r="15" spans="1:7" s="13" customFormat="1" ht="21" customHeight="1">
      <c r="A15" s="19"/>
      <c r="B15" s="21"/>
      <c r="C15" s="19"/>
      <c r="D15" s="19"/>
      <c r="E15" s="19"/>
      <c r="F15" s="28">
        <f t="shared" si="0"/>
        <v>0</v>
      </c>
      <c r="G15" s="22"/>
    </row>
    <row r="16" spans="1:7" s="13" customFormat="1" ht="21" customHeight="1">
      <c r="A16" s="19"/>
      <c r="B16" s="21" t="s">
        <v>144</v>
      </c>
      <c r="C16" s="19"/>
      <c r="D16" s="19"/>
      <c r="E16" s="19"/>
      <c r="F16" s="28">
        <f t="shared" si="0"/>
        <v>0</v>
      </c>
      <c r="G16" s="22"/>
    </row>
    <row r="17" spans="1:7" s="13" customFormat="1" ht="21" customHeight="1">
      <c r="A17" s="19"/>
      <c r="B17" s="21"/>
      <c r="C17" s="19"/>
      <c r="D17" s="19"/>
      <c r="E17" s="19"/>
      <c r="F17" s="28">
        <f t="shared" si="0"/>
        <v>0</v>
      </c>
      <c r="G17" s="22"/>
    </row>
    <row r="18" spans="1:7" s="13" customFormat="1" ht="21" customHeight="1">
      <c r="A18" s="19"/>
      <c r="B18" s="21" t="s">
        <v>145</v>
      </c>
      <c r="C18" s="19"/>
      <c r="D18" s="19"/>
      <c r="E18" s="19"/>
      <c r="F18" s="28">
        <f>D18+(E18/2)</f>
        <v>0</v>
      </c>
      <c r="G18" s="22"/>
    </row>
    <row r="19" spans="1:7" s="13" customFormat="1" ht="21" customHeight="1">
      <c r="A19" s="19"/>
      <c r="B19" s="21"/>
      <c r="C19" s="19"/>
      <c r="D19" s="19"/>
      <c r="E19" s="19"/>
      <c r="F19" s="28">
        <f>D19+(E19/2)</f>
        <v>0</v>
      </c>
      <c r="G19" s="22"/>
    </row>
    <row r="20" spans="1:7" ht="21" customHeight="1">
      <c r="A20" s="23"/>
      <c r="B20" s="24" t="s">
        <v>146</v>
      </c>
      <c r="C20" s="23"/>
      <c r="D20" s="23"/>
      <c r="E20" s="23"/>
      <c r="F20" s="25">
        <f t="shared" si="0"/>
        <v>0</v>
      </c>
      <c r="G20" s="26" t="s">
        <v>91</v>
      </c>
    </row>
    <row r="21" spans="1:7" ht="21" customHeight="1">
      <c r="A21" s="23"/>
      <c r="B21" s="24"/>
      <c r="C21" s="23"/>
      <c r="D21" s="23"/>
      <c r="E21" s="23"/>
      <c r="F21" s="25">
        <f t="shared" si="0"/>
        <v>0</v>
      </c>
      <c r="G21" s="26"/>
    </row>
    <row r="22" spans="1:7" ht="21" customHeight="1">
      <c r="A22" s="23"/>
      <c r="B22" s="24" t="s">
        <v>147</v>
      </c>
      <c r="C22" s="23"/>
      <c r="D22" s="23"/>
      <c r="E22" s="23"/>
      <c r="F22" s="25">
        <f t="shared" si="0"/>
        <v>0</v>
      </c>
      <c r="G22" s="26" t="s">
        <v>92</v>
      </c>
    </row>
    <row r="23" spans="1:7" ht="21" customHeight="1">
      <c r="A23" s="23"/>
      <c r="B23" s="24"/>
      <c r="C23" s="23"/>
      <c r="D23" s="23"/>
      <c r="E23" s="23"/>
      <c r="F23" s="25">
        <f t="shared" si="0"/>
        <v>0</v>
      </c>
      <c r="G23" s="26"/>
    </row>
    <row r="24" spans="1:7" s="30" customFormat="1" ht="21" customHeight="1">
      <c r="A24" s="140"/>
      <c r="B24" s="141"/>
      <c r="C24" s="28"/>
      <c r="D24" s="28"/>
      <c r="E24" s="28" t="s">
        <v>5</v>
      </c>
      <c r="F24" s="28">
        <f>SUM(F10:F23)</f>
        <v>0</v>
      </c>
      <c r="G24" s="22"/>
    </row>
    <row r="25" spans="1:7" s="13" customFormat="1" ht="21" customHeight="1">
      <c r="A25" s="19">
        <v>2</v>
      </c>
      <c r="B25" s="21" t="s">
        <v>148</v>
      </c>
      <c r="C25" s="19"/>
      <c r="D25" s="19"/>
      <c r="E25" s="19"/>
      <c r="F25" s="28">
        <f>D25+(E25/2)</f>
        <v>0</v>
      </c>
      <c r="G25" s="22"/>
    </row>
    <row r="26" spans="1:7" s="13" customFormat="1" ht="21" customHeight="1">
      <c r="A26" s="19"/>
      <c r="B26" s="21"/>
      <c r="C26" s="19"/>
      <c r="D26" s="19"/>
      <c r="E26" s="19"/>
      <c r="F26" s="28">
        <f t="shared" ref="F26:F38" si="1">D26+(E26/2)</f>
        <v>0</v>
      </c>
      <c r="G26" s="22"/>
    </row>
    <row r="27" spans="1:7" s="13" customFormat="1" ht="21" customHeight="1">
      <c r="A27" s="22"/>
      <c r="B27" s="21" t="s">
        <v>153</v>
      </c>
      <c r="C27" s="19"/>
      <c r="D27" s="19"/>
      <c r="E27" s="19"/>
      <c r="F27" s="28">
        <f t="shared" si="1"/>
        <v>0</v>
      </c>
      <c r="G27" s="22"/>
    </row>
    <row r="28" spans="1:7" s="13" customFormat="1" ht="21" customHeight="1">
      <c r="A28" s="22"/>
      <c r="B28" s="21"/>
      <c r="C28" s="19"/>
      <c r="D28" s="19"/>
      <c r="E28" s="19"/>
      <c r="F28" s="28">
        <f t="shared" si="1"/>
        <v>0</v>
      </c>
      <c r="G28" s="22"/>
    </row>
    <row r="29" spans="1:7" s="13" customFormat="1" ht="21" customHeight="1">
      <c r="A29" s="22"/>
      <c r="B29" s="21" t="s">
        <v>154</v>
      </c>
      <c r="C29" s="19"/>
      <c r="D29" s="19"/>
      <c r="E29" s="19"/>
      <c r="F29" s="28">
        <f t="shared" si="1"/>
        <v>0</v>
      </c>
      <c r="G29" s="22"/>
    </row>
    <row r="30" spans="1:7" s="13" customFormat="1" ht="21" customHeight="1">
      <c r="A30" s="22"/>
      <c r="B30" s="21"/>
      <c r="C30" s="19"/>
      <c r="D30" s="19"/>
      <c r="E30" s="19"/>
      <c r="F30" s="28">
        <f t="shared" si="1"/>
        <v>0</v>
      </c>
      <c r="G30" s="22"/>
    </row>
    <row r="31" spans="1:7" ht="21" customHeight="1">
      <c r="A31" s="26"/>
      <c r="B31" s="24" t="s">
        <v>155</v>
      </c>
      <c r="C31" s="23"/>
      <c r="D31" s="23"/>
      <c r="E31" s="23"/>
      <c r="F31" s="25">
        <f t="shared" si="1"/>
        <v>0</v>
      </c>
      <c r="G31" s="26" t="s">
        <v>205</v>
      </c>
    </row>
    <row r="32" spans="1:7" ht="21" customHeight="1">
      <c r="A32" s="26"/>
      <c r="B32" s="24"/>
      <c r="C32" s="23"/>
      <c r="D32" s="23"/>
      <c r="E32" s="23"/>
      <c r="F32" s="25">
        <f t="shared" si="1"/>
        <v>0</v>
      </c>
      <c r="G32" s="26" t="s">
        <v>206</v>
      </c>
    </row>
    <row r="33" spans="1:7" s="13" customFormat="1" ht="21" customHeight="1">
      <c r="A33" s="19"/>
      <c r="B33" s="21" t="s">
        <v>156</v>
      </c>
      <c r="C33" s="19"/>
      <c r="D33" s="19"/>
      <c r="E33" s="19"/>
      <c r="F33" s="28">
        <f t="shared" si="1"/>
        <v>0</v>
      </c>
      <c r="G33" s="22"/>
    </row>
    <row r="34" spans="1:7" s="13" customFormat="1" ht="21" customHeight="1">
      <c r="A34" s="19"/>
      <c r="B34" s="21"/>
      <c r="C34" s="19"/>
      <c r="D34" s="19"/>
      <c r="E34" s="19"/>
      <c r="F34" s="28">
        <f t="shared" si="1"/>
        <v>0</v>
      </c>
      <c r="G34" s="22"/>
    </row>
    <row r="35" spans="1:7" ht="21" customHeight="1">
      <c r="A35" s="26"/>
      <c r="B35" s="24" t="s">
        <v>157</v>
      </c>
      <c r="C35" s="23"/>
      <c r="D35" s="23"/>
      <c r="E35" s="23"/>
      <c r="F35" s="25">
        <f t="shared" si="1"/>
        <v>0</v>
      </c>
      <c r="G35" s="26" t="s">
        <v>91</v>
      </c>
    </row>
    <row r="36" spans="1:7" ht="21" customHeight="1">
      <c r="A36" s="26"/>
      <c r="B36" s="24"/>
      <c r="C36" s="23"/>
      <c r="D36" s="23"/>
      <c r="E36" s="23"/>
      <c r="F36" s="25">
        <f t="shared" si="1"/>
        <v>0</v>
      </c>
      <c r="G36" s="26"/>
    </row>
    <row r="37" spans="1:7" ht="21" customHeight="1">
      <c r="A37" s="26"/>
      <c r="B37" s="24" t="s">
        <v>158</v>
      </c>
      <c r="C37" s="23"/>
      <c r="D37" s="23"/>
      <c r="E37" s="23"/>
      <c r="F37" s="25">
        <f t="shared" si="1"/>
        <v>0</v>
      </c>
      <c r="G37" s="26" t="s">
        <v>92</v>
      </c>
    </row>
    <row r="38" spans="1:7" ht="21" customHeight="1">
      <c r="A38" s="26"/>
      <c r="B38" s="24"/>
      <c r="C38" s="23"/>
      <c r="D38" s="23"/>
      <c r="E38" s="23"/>
      <c r="F38" s="25">
        <f t="shared" si="1"/>
        <v>0</v>
      </c>
      <c r="G38" s="26"/>
    </row>
    <row r="39" spans="1:7" s="13" customFormat="1" ht="21" customHeight="1">
      <c r="A39" s="19"/>
      <c r="B39" s="21"/>
      <c r="C39" s="19"/>
      <c r="D39" s="19"/>
      <c r="E39" s="28" t="s">
        <v>5</v>
      </c>
      <c r="F39" s="28">
        <f>SUM(F25:F38)</f>
        <v>0</v>
      </c>
      <c r="G39" s="22"/>
    </row>
    <row r="40" spans="1:7" s="13" customFormat="1" ht="21" customHeight="1">
      <c r="A40" s="19">
        <v>3</v>
      </c>
      <c r="B40" s="21" t="s">
        <v>159</v>
      </c>
      <c r="C40" s="19"/>
      <c r="D40" s="19"/>
      <c r="E40" s="19"/>
      <c r="F40" s="28">
        <f>D40+(E40/2)</f>
        <v>0</v>
      </c>
      <c r="G40" s="22"/>
    </row>
    <row r="41" spans="1:7" s="13" customFormat="1" ht="21" customHeight="1">
      <c r="A41" s="19"/>
      <c r="B41" s="21"/>
      <c r="C41" s="19"/>
      <c r="D41" s="19"/>
      <c r="E41" s="19"/>
      <c r="F41" s="28">
        <f t="shared" ref="F41:F49" si="2">D41+(E41/2)</f>
        <v>0</v>
      </c>
      <c r="G41" s="22"/>
    </row>
    <row r="42" spans="1:7" s="13" customFormat="1" ht="21" customHeight="1">
      <c r="A42" s="19"/>
      <c r="B42" s="21" t="s">
        <v>160</v>
      </c>
      <c r="C42" s="19"/>
      <c r="D42" s="19"/>
      <c r="E42" s="19"/>
      <c r="F42" s="28">
        <f t="shared" si="2"/>
        <v>0</v>
      </c>
      <c r="G42" s="22"/>
    </row>
    <row r="43" spans="1:7" s="13" customFormat="1" ht="21" customHeight="1">
      <c r="A43" s="19"/>
      <c r="B43" s="21"/>
      <c r="C43" s="19"/>
      <c r="D43" s="19"/>
      <c r="E43" s="19"/>
      <c r="F43" s="28">
        <f t="shared" si="2"/>
        <v>0</v>
      </c>
      <c r="G43" s="22"/>
    </row>
    <row r="44" spans="1:7" s="13" customFormat="1" ht="21" customHeight="1">
      <c r="A44" s="22"/>
      <c r="B44" s="21" t="s">
        <v>161</v>
      </c>
      <c r="C44" s="19"/>
      <c r="D44" s="19"/>
      <c r="E44" s="19"/>
      <c r="F44" s="28">
        <f t="shared" si="2"/>
        <v>0</v>
      </c>
      <c r="G44" s="22"/>
    </row>
    <row r="45" spans="1:7" s="13" customFormat="1" ht="21" customHeight="1">
      <c r="A45" s="22"/>
      <c r="B45" s="21"/>
      <c r="C45" s="19"/>
      <c r="D45" s="19"/>
      <c r="E45" s="19"/>
      <c r="F45" s="28">
        <f t="shared" si="2"/>
        <v>0</v>
      </c>
      <c r="G45" s="22"/>
    </row>
    <row r="46" spans="1:7" s="13" customFormat="1" ht="21" customHeight="1">
      <c r="A46" s="22"/>
      <c r="B46" s="21" t="s">
        <v>162</v>
      </c>
      <c r="C46" s="19"/>
      <c r="D46" s="19"/>
      <c r="E46" s="19"/>
      <c r="F46" s="28">
        <f t="shared" si="2"/>
        <v>0</v>
      </c>
      <c r="G46" s="22"/>
    </row>
    <row r="47" spans="1:7" s="13" customFormat="1" ht="21" customHeight="1">
      <c r="A47" s="22"/>
      <c r="B47" s="21"/>
      <c r="C47" s="19"/>
      <c r="D47" s="19"/>
      <c r="E47" s="19"/>
      <c r="F47" s="28">
        <f t="shared" si="2"/>
        <v>0</v>
      </c>
      <c r="G47" s="29"/>
    </row>
    <row r="48" spans="1:7" s="13" customFormat="1" ht="21" customHeight="1">
      <c r="A48" s="22"/>
      <c r="B48" s="21" t="s">
        <v>163</v>
      </c>
      <c r="C48" s="19"/>
      <c r="D48" s="19"/>
      <c r="E48" s="19"/>
      <c r="F48" s="28">
        <f t="shared" si="2"/>
        <v>0</v>
      </c>
      <c r="G48" s="29"/>
    </row>
    <row r="49" spans="1:7" s="13" customFormat="1" ht="21" customHeight="1">
      <c r="A49" s="22"/>
      <c r="B49" s="21"/>
      <c r="C49" s="19"/>
      <c r="D49" s="19"/>
      <c r="E49" s="19"/>
      <c r="F49" s="28">
        <f t="shared" si="2"/>
        <v>0</v>
      </c>
      <c r="G49" s="22"/>
    </row>
    <row r="50" spans="1:7" ht="21" customHeight="1">
      <c r="A50" s="26"/>
      <c r="B50" s="24" t="s">
        <v>164</v>
      </c>
      <c r="C50" s="23"/>
      <c r="D50" s="23"/>
      <c r="E50" s="23"/>
      <c r="F50" s="25">
        <f>D50+(E50/2)</f>
        <v>0</v>
      </c>
      <c r="G50" s="26" t="s">
        <v>91</v>
      </c>
    </row>
    <row r="51" spans="1:7" ht="21" customHeight="1">
      <c r="A51" s="26"/>
      <c r="B51" s="24"/>
      <c r="C51" s="23"/>
      <c r="D51" s="23"/>
      <c r="E51" s="23"/>
      <c r="F51" s="25">
        <f>D51+(E51/2)</f>
        <v>0</v>
      </c>
      <c r="G51" s="26"/>
    </row>
    <row r="52" spans="1:7" ht="21" customHeight="1">
      <c r="A52" s="26"/>
      <c r="B52" s="24" t="s">
        <v>165</v>
      </c>
      <c r="C52" s="23"/>
      <c r="D52" s="23"/>
      <c r="E52" s="23"/>
      <c r="F52" s="25">
        <f>D52+(E52/2)</f>
        <v>0</v>
      </c>
      <c r="G52" s="26" t="s">
        <v>92</v>
      </c>
    </row>
    <row r="53" spans="1:7" ht="21" customHeight="1">
      <c r="A53" s="26"/>
      <c r="B53" s="24"/>
      <c r="C53" s="23"/>
      <c r="D53" s="23"/>
      <c r="E53" s="23"/>
      <c r="F53" s="25">
        <f>D53+(E53/2)</f>
        <v>0</v>
      </c>
      <c r="G53" s="26"/>
    </row>
    <row r="54" spans="1:7" s="13" customFormat="1" ht="21" customHeight="1">
      <c r="A54" s="22"/>
      <c r="B54" s="21"/>
      <c r="C54" s="19"/>
      <c r="D54" s="19"/>
      <c r="E54" s="28" t="s">
        <v>5</v>
      </c>
      <c r="F54" s="28">
        <f>SUM(F40:F53)</f>
        <v>0</v>
      </c>
      <c r="G54" s="22"/>
    </row>
    <row r="55" spans="1:7" s="13" customFormat="1" ht="21" customHeight="1">
      <c r="A55" s="19">
        <v>4</v>
      </c>
      <c r="B55" s="21" t="s">
        <v>166</v>
      </c>
      <c r="C55" s="19"/>
      <c r="D55" s="19"/>
      <c r="E55" s="19"/>
      <c r="F55" s="28">
        <f>D55+(E55/2)</f>
        <v>0</v>
      </c>
      <c r="G55" s="22"/>
    </row>
    <row r="56" spans="1:7" s="13" customFormat="1" ht="21" customHeight="1">
      <c r="A56" s="19"/>
      <c r="B56" s="21"/>
      <c r="C56" s="19"/>
      <c r="D56" s="19"/>
      <c r="E56" s="19"/>
      <c r="F56" s="28">
        <f t="shared" ref="F56:F68" si="3">D56+(E56/2)</f>
        <v>0</v>
      </c>
      <c r="G56" s="22"/>
    </row>
    <row r="57" spans="1:7" s="13" customFormat="1" ht="21" customHeight="1">
      <c r="A57" s="19"/>
      <c r="B57" s="21" t="s">
        <v>167</v>
      </c>
      <c r="C57" s="19"/>
      <c r="D57" s="19"/>
      <c r="E57" s="19"/>
      <c r="F57" s="28">
        <f t="shared" si="3"/>
        <v>0</v>
      </c>
      <c r="G57" s="22"/>
    </row>
    <row r="58" spans="1:7" s="13" customFormat="1" ht="21" customHeight="1">
      <c r="A58" s="19"/>
      <c r="B58" s="21"/>
      <c r="C58" s="19"/>
      <c r="D58" s="19"/>
      <c r="E58" s="19"/>
      <c r="F58" s="28">
        <f t="shared" si="3"/>
        <v>0</v>
      </c>
      <c r="G58" s="22"/>
    </row>
    <row r="59" spans="1:7" s="13" customFormat="1" ht="21" customHeight="1">
      <c r="A59" s="19"/>
      <c r="B59" s="21" t="s">
        <v>168</v>
      </c>
      <c r="C59" s="19"/>
      <c r="D59" s="19"/>
      <c r="E59" s="19"/>
      <c r="F59" s="28">
        <f t="shared" si="3"/>
        <v>0</v>
      </c>
      <c r="G59" s="22"/>
    </row>
    <row r="60" spans="1:7" s="13" customFormat="1" ht="21" customHeight="1">
      <c r="A60" s="19"/>
      <c r="B60" s="21"/>
      <c r="C60" s="19"/>
      <c r="D60" s="19"/>
      <c r="E60" s="19"/>
      <c r="F60" s="28">
        <f t="shared" si="3"/>
        <v>0</v>
      </c>
      <c r="G60" s="22"/>
    </row>
    <row r="61" spans="1:7" s="13" customFormat="1" ht="21" customHeight="1">
      <c r="A61" s="19"/>
      <c r="B61" s="21" t="s">
        <v>169</v>
      </c>
      <c r="C61" s="19"/>
      <c r="D61" s="19"/>
      <c r="E61" s="19"/>
      <c r="F61" s="28">
        <f t="shared" si="3"/>
        <v>0</v>
      </c>
      <c r="G61" s="22"/>
    </row>
    <row r="62" spans="1:7" s="13" customFormat="1" ht="21" customHeight="1">
      <c r="A62" s="19"/>
      <c r="B62" s="21"/>
      <c r="C62" s="19"/>
      <c r="D62" s="19"/>
      <c r="E62" s="19"/>
      <c r="F62" s="28">
        <f t="shared" si="3"/>
        <v>0</v>
      </c>
      <c r="G62" s="22"/>
    </row>
    <row r="63" spans="1:7" s="30" customFormat="1" ht="21" customHeight="1">
      <c r="A63" s="28"/>
      <c r="B63" s="21" t="s">
        <v>170</v>
      </c>
      <c r="C63" s="19"/>
      <c r="D63" s="19"/>
      <c r="E63" s="19"/>
      <c r="F63" s="28">
        <f t="shared" si="3"/>
        <v>0</v>
      </c>
      <c r="G63" s="22"/>
    </row>
    <row r="64" spans="1:7" s="30" customFormat="1" ht="21" customHeight="1">
      <c r="A64" s="28"/>
      <c r="B64" s="21"/>
      <c r="C64" s="19"/>
      <c r="D64" s="19"/>
      <c r="E64" s="19"/>
      <c r="F64" s="28">
        <f t="shared" si="3"/>
        <v>0</v>
      </c>
      <c r="G64" s="22"/>
    </row>
    <row r="65" spans="1:7" ht="21" customHeight="1">
      <c r="A65" s="26"/>
      <c r="B65" s="24" t="s">
        <v>171</v>
      </c>
      <c r="C65" s="23"/>
      <c r="D65" s="23"/>
      <c r="E65" s="23"/>
      <c r="F65" s="25">
        <f t="shared" si="3"/>
        <v>0</v>
      </c>
      <c r="G65" s="26" t="s">
        <v>174</v>
      </c>
    </row>
    <row r="66" spans="1:7" ht="21" customHeight="1">
      <c r="A66" s="26"/>
      <c r="B66" s="24"/>
      <c r="C66" s="23"/>
      <c r="D66" s="23"/>
      <c r="E66" s="23"/>
      <c r="F66" s="25">
        <f t="shared" si="3"/>
        <v>0</v>
      </c>
      <c r="G66" s="26"/>
    </row>
    <row r="67" spans="1:7" ht="21" customHeight="1">
      <c r="A67" s="26"/>
      <c r="B67" s="24" t="s">
        <v>172</v>
      </c>
      <c r="C67" s="23"/>
      <c r="D67" s="23"/>
      <c r="E67" s="23"/>
      <c r="F67" s="25">
        <f t="shared" si="3"/>
        <v>0</v>
      </c>
      <c r="G67" s="26" t="s">
        <v>175</v>
      </c>
    </row>
    <row r="68" spans="1:7" ht="21" customHeight="1">
      <c r="A68" s="26"/>
      <c r="B68" s="24"/>
      <c r="C68" s="23"/>
      <c r="D68" s="23"/>
      <c r="E68" s="23"/>
      <c r="F68" s="25">
        <f t="shared" si="3"/>
        <v>0</v>
      </c>
      <c r="G68" s="26"/>
    </row>
    <row r="69" spans="1:7" s="30" customFormat="1" ht="21" customHeight="1">
      <c r="A69" s="28"/>
      <c r="B69" s="21"/>
      <c r="C69" s="19"/>
      <c r="D69" s="19"/>
      <c r="E69" s="28" t="s">
        <v>5</v>
      </c>
      <c r="F69" s="28">
        <f>SUM(F55:F68)</f>
        <v>0</v>
      </c>
      <c r="G69" s="22"/>
    </row>
    <row r="70" spans="1:7" s="31" customFormat="1" ht="21" customHeight="1">
      <c r="A70" s="23">
        <v>5</v>
      </c>
      <c r="B70" s="24" t="s">
        <v>173</v>
      </c>
      <c r="C70" s="23"/>
      <c r="D70" s="23"/>
      <c r="E70" s="23"/>
      <c r="F70" s="25">
        <f>D70+(E70/2)</f>
        <v>0</v>
      </c>
      <c r="G70" s="26" t="s">
        <v>176</v>
      </c>
    </row>
    <row r="71" spans="1:7" s="31" customFormat="1" ht="21" customHeight="1">
      <c r="A71" s="23"/>
      <c r="B71" s="24"/>
      <c r="C71" s="23"/>
      <c r="D71" s="23"/>
      <c r="E71" s="23"/>
      <c r="F71" s="25">
        <f t="shared" ref="F71:F79" si="4">D71+(E71/2)</f>
        <v>0</v>
      </c>
      <c r="G71" s="26"/>
    </row>
    <row r="72" spans="1:7" s="30" customFormat="1" ht="21" customHeight="1">
      <c r="A72" s="28"/>
      <c r="B72" s="21" t="s">
        <v>177</v>
      </c>
      <c r="C72" s="19"/>
      <c r="D72" s="19"/>
      <c r="E72" s="19"/>
      <c r="F72" s="28">
        <f t="shared" si="4"/>
        <v>0</v>
      </c>
      <c r="G72" s="22"/>
    </row>
    <row r="73" spans="1:7" s="30" customFormat="1" ht="21" customHeight="1">
      <c r="A73" s="28"/>
      <c r="B73" s="21"/>
      <c r="C73" s="19"/>
      <c r="D73" s="19"/>
      <c r="E73" s="19"/>
      <c r="F73" s="28">
        <f t="shared" si="4"/>
        <v>0</v>
      </c>
      <c r="G73" s="22"/>
    </row>
    <row r="74" spans="1:7" s="30" customFormat="1" ht="21" customHeight="1">
      <c r="A74" s="28"/>
      <c r="B74" s="21" t="s">
        <v>178</v>
      </c>
      <c r="C74" s="19"/>
      <c r="D74" s="19"/>
      <c r="E74" s="19"/>
      <c r="F74" s="28">
        <f t="shared" si="4"/>
        <v>0</v>
      </c>
      <c r="G74" s="22"/>
    </row>
    <row r="75" spans="1:7" s="30" customFormat="1" ht="21" customHeight="1">
      <c r="A75" s="28"/>
      <c r="B75" s="21"/>
      <c r="C75" s="19"/>
      <c r="D75" s="19"/>
      <c r="E75" s="19"/>
      <c r="F75" s="28">
        <f t="shared" si="4"/>
        <v>0</v>
      </c>
      <c r="G75" s="22"/>
    </row>
    <row r="76" spans="1:7" s="30" customFormat="1" ht="21" customHeight="1">
      <c r="A76" s="28"/>
      <c r="B76" s="21" t="s">
        <v>179</v>
      </c>
      <c r="C76" s="19"/>
      <c r="D76" s="19"/>
      <c r="E76" s="19"/>
      <c r="F76" s="28">
        <f t="shared" si="4"/>
        <v>0</v>
      </c>
      <c r="G76" s="22"/>
    </row>
    <row r="77" spans="1:7" s="30" customFormat="1" ht="21" customHeight="1">
      <c r="A77" s="28"/>
      <c r="B77" s="21"/>
      <c r="C77" s="19"/>
      <c r="D77" s="19"/>
      <c r="E77" s="19"/>
      <c r="F77" s="28">
        <f t="shared" si="4"/>
        <v>0</v>
      </c>
      <c r="G77" s="22"/>
    </row>
    <row r="78" spans="1:7" s="30" customFormat="1" ht="21" customHeight="1">
      <c r="A78" s="28"/>
      <c r="B78" s="21" t="s">
        <v>180</v>
      </c>
      <c r="C78" s="19"/>
      <c r="D78" s="19"/>
      <c r="E78" s="19"/>
      <c r="F78" s="28">
        <f t="shared" si="4"/>
        <v>0</v>
      </c>
      <c r="G78" s="22"/>
    </row>
    <row r="79" spans="1:7" s="30" customFormat="1" ht="21" customHeight="1">
      <c r="A79" s="28"/>
      <c r="B79" s="21"/>
      <c r="C79" s="19"/>
      <c r="D79" s="19"/>
      <c r="E79" s="19"/>
      <c r="F79" s="28">
        <f t="shared" si="4"/>
        <v>0</v>
      </c>
      <c r="G79" s="22"/>
    </row>
    <row r="80" spans="1:7" s="31" customFormat="1" ht="21" customHeight="1">
      <c r="A80" s="25"/>
      <c r="B80" s="24" t="s">
        <v>181</v>
      </c>
      <c r="C80" s="23"/>
      <c r="D80" s="23"/>
      <c r="E80" s="23"/>
      <c r="F80" s="25">
        <f>D80+(E80/2)</f>
        <v>0</v>
      </c>
      <c r="G80" s="26" t="s">
        <v>91</v>
      </c>
    </row>
    <row r="81" spans="1:7" s="31" customFormat="1" ht="21" customHeight="1">
      <c r="A81" s="25"/>
      <c r="B81" s="24"/>
      <c r="C81" s="23"/>
      <c r="D81" s="23"/>
      <c r="E81" s="23"/>
      <c r="F81" s="25">
        <f>D81+(E81/2)</f>
        <v>0</v>
      </c>
      <c r="G81" s="26"/>
    </row>
    <row r="82" spans="1:7" s="31" customFormat="1" ht="21" customHeight="1">
      <c r="A82" s="25"/>
      <c r="B82" s="24" t="s">
        <v>182</v>
      </c>
      <c r="C82" s="23"/>
      <c r="D82" s="23"/>
      <c r="E82" s="23"/>
      <c r="F82" s="25">
        <f>D82+(E82/2)</f>
        <v>0</v>
      </c>
      <c r="G82" s="33" t="s">
        <v>183</v>
      </c>
    </row>
    <row r="83" spans="1:7" s="31" customFormat="1" ht="21" customHeight="1">
      <c r="A83" s="25"/>
      <c r="B83" s="24"/>
      <c r="C83" s="23"/>
      <c r="D83" s="23"/>
      <c r="E83" s="23"/>
      <c r="F83" s="25">
        <f>D83+(E83/2)</f>
        <v>0</v>
      </c>
      <c r="G83" s="33" t="s">
        <v>184</v>
      </c>
    </row>
    <row r="84" spans="1:7" s="30" customFormat="1" ht="21" customHeight="1">
      <c r="A84" s="28"/>
      <c r="B84" s="21"/>
      <c r="C84" s="19"/>
      <c r="D84" s="19"/>
      <c r="E84" s="28" t="s">
        <v>5</v>
      </c>
      <c r="F84" s="28">
        <f>SUM(F70:F83)</f>
        <v>0</v>
      </c>
      <c r="G84" s="22"/>
    </row>
    <row r="85" spans="1:7" ht="21" customHeight="1">
      <c r="A85" s="23">
        <v>6</v>
      </c>
      <c r="B85" s="24" t="s">
        <v>149</v>
      </c>
      <c r="C85" s="23"/>
      <c r="D85" s="23"/>
      <c r="E85" s="23"/>
      <c r="F85" s="25">
        <f>D85+(E85/2)</f>
        <v>0</v>
      </c>
      <c r="G85" s="33" t="s">
        <v>185</v>
      </c>
    </row>
    <row r="86" spans="1:7" ht="21" customHeight="1">
      <c r="A86" s="23"/>
      <c r="B86" s="24"/>
      <c r="C86" s="23"/>
      <c r="D86" s="23"/>
      <c r="E86" s="23"/>
      <c r="F86" s="25">
        <f t="shared" ref="F86:F94" si="5">D86+(E86/2)</f>
        <v>0</v>
      </c>
      <c r="G86" s="33" t="s">
        <v>184</v>
      </c>
    </row>
    <row r="87" spans="1:7" s="13" customFormat="1" ht="21" customHeight="1">
      <c r="A87" s="19"/>
      <c r="B87" s="21" t="s">
        <v>150</v>
      </c>
      <c r="C87" s="19"/>
      <c r="D87" s="19"/>
      <c r="E87" s="19"/>
      <c r="F87" s="28">
        <f t="shared" si="5"/>
        <v>0</v>
      </c>
      <c r="G87" s="22"/>
    </row>
    <row r="88" spans="1:7" s="13" customFormat="1" ht="21" customHeight="1">
      <c r="A88" s="19"/>
      <c r="B88" s="21"/>
      <c r="C88" s="19"/>
      <c r="D88" s="19"/>
      <c r="E88" s="19"/>
      <c r="F88" s="28">
        <f t="shared" si="5"/>
        <v>0</v>
      </c>
      <c r="G88" s="22"/>
    </row>
    <row r="89" spans="1:7" s="13" customFormat="1" ht="21" customHeight="1">
      <c r="A89" s="22"/>
      <c r="B89" s="21" t="s">
        <v>151</v>
      </c>
      <c r="C89" s="19"/>
      <c r="D89" s="19"/>
      <c r="E89" s="19"/>
      <c r="F89" s="28">
        <f t="shared" si="5"/>
        <v>0</v>
      </c>
      <c r="G89" s="22"/>
    </row>
    <row r="90" spans="1:7" s="13" customFormat="1" ht="21" customHeight="1">
      <c r="A90" s="22"/>
      <c r="B90" s="21"/>
      <c r="C90" s="19"/>
      <c r="D90" s="19"/>
      <c r="E90" s="19"/>
      <c r="F90" s="28">
        <f t="shared" si="5"/>
        <v>0</v>
      </c>
      <c r="G90" s="22"/>
    </row>
    <row r="91" spans="1:7" s="13" customFormat="1" ht="21" customHeight="1">
      <c r="A91" s="22"/>
      <c r="B91" s="21" t="s">
        <v>152</v>
      </c>
      <c r="C91" s="19"/>
      <c r="D91" s="19"/>
      <c r="E91" s="19"/>
      <c r="F91" s="28">
        <f t="shared" si="5"/>
        <v>0</v>
      </c>
      <c r="G91" s="22"/>
    </row>
    <row r="92" spans="1:7" s="13" customFormat="1" ht="21" customHeight="1">
      <c r="A92" s="22"/>
      <c r="B92" s="21"/>
      <c r="C92" s="19"/>
      <c r="D92" s="19"/>
      <c r="E92" s="19"/>
      <c r="F92" s="28">
        <f t="shared" si="5"/>
        <v>0</v>
      </c>
      <c r="G92" s="22"/>
    </row>
    <row r="93" spans="1:7" s="13" customFormat="1" ht="21" customHeight="1">
      <c r="A93" s="22"/>
      <c r="B93" s="21" t="s">
        <v>186</v>
      </c>
      <c r="C93" s="19"/>
      <c r="D93" s="19"/>
      <c r="E93" s="19"/>
      <c r="F93" s="28">
        <f t="shared" si="5"/>
        <v>0</v>
      </c>
      <c r="G93" s="22"/>
    </row>
    <row r="94" spans="1:7" s="13" customFormat="1" ht="21" customHeight="1">
      <c r="A94" s="22"/>
      <c r="B94" s="21"/>
      <c r="C94" s="19"/>
      <c r="D94" s="19"/>
      <c r="E94" s="19"/>
      <c r="F94" s="28">
        <f t="shared" si="5"/>
        <v>0</v>
      </c>
      <c r="G94" s="22"/>
    </row>
    <row r="95" spans="1:7" ht="21" customHeight="1">
      <c r="A95" s="26"/>
      <c r="B95" s="24" t="s">
        <v>187</v>
      </c>
      <c r="C95" s="23"/>
      <c r="D95" s="23"/>
      <c r="E95" s="23"/>
      <c r="F95" s="25">
        <f>D95+(E95/2)</f>
        <v>0</v>
      </c>
      <c r="G95" s="26" t="s">
        <v>91</v>
      </c>
    </row>
    <row r="96" spans="1:7" ht="21" customHeight="1">
      <c r="A96" s="26"/>
      <c r="B96" s="24"/>
      <c r="C96" s="23"/>
      <c r="D96" s="23"/>
      <c r="E96" s="23"/>
      <c r="F96" s="25">
        <f>D96+(E96/2)</f>
        <v>0</v>
      </c>
      <c r="G96" s="26"/>
    </row>
    <row r="97" spans="1:7" ht="21" customHeight="1">
      <c r="A97" s="26"/>
      <c r="B97" s="24" t="s">
        <v>188</v>
      </c>
      <c r="C97" s="23"/>
      <c r="D97" s="23"/>
      <c r="E97" s="23"/>
      <c r="F97" s="25">
        <f>D97+(E97/2)</f>
        <v>0</v>
      </c>
      <c r="G97" s="26" t="s">
        <v>92</v>
      </c>
    </row>
    <row r="98" spans="1:7" ht="21" customHeight="1">
      <c r="A98" s="26"/>
      <c r="B98" s="24"/>
      <c r="C98" s="23"/>
      <c r="D98" s="23"/>
      <c r="E98" s="23"/>
      <c r="F98" s="25">
        <f>D98+(E98/2)</f>
        <v>0</v>
      </c>
      <c r="G98" s="26"/>
    </row>
    <row r="99" spans="1:7" s="13" customFormat="1" ht="21" customHeight="1">
      <c r="A99" s="22"/>
      <c r="B99" s="21"/>
      <c r="C99" s="19"/>
      <c r="D99" s="19"/>
      <c r="E99" s="28" t="s">
        <v>5</v>
      </c>
      <c r="F99" s="28">
        <f>SUM(F85:F98)</f>
        <v>0</v>
      </c>
      <c r="G99" s="22"/>
    </row>
    <row r="100" spans="1:7" s="13" customFormat="1" ht="21" customHeight="1">
      <c r="A100" s="19">
        <v>7</v>
      </c>
      <c r="B100" s="21" t="s">
        <v>189</v>
      </c>
      <c r="C100" s="19"/>
      <c r="D100" s="19"/>
      <c r="E100" s="19"/>
      <c r="F100" s="28">
        <f>D100+(E100/2)</f>
        <v>0</v>
      </c>
      <c r="G100" s="22"/>
    </row>
    <row r="101" spans="1:7" s="13" customFormat="1" ht="21" customHeight="1">
      <c r="A101" s="19"/>
      <c r="B101" s="21"/>
      <c r="C101" s="19"/>
      <c r="D101" s="19"/>
      <c r="E101" s="19"/>
      <c r="F101" s="28">
        <f t="shared" ref="F101:F109" si="6">D101+(E101/2)</f>
        <v>0</v>
      </c>
      <c r="G101" s="22"/>
    </row>
    <row r="102" spans="1:7" s="13" customFormat="1" ht="21" customHeight="1">
      <c r="A102" s="22"/>
      <c r="B102" s="21" t="s">
        <v>190</v>
      </c>
      <c r="C102" s="19"/>
      <c r="D102" s="19"/>
      <c r="E102" s="19"/>
      <c r="F102" s="28">
        <f t="shared" si="6"/>
        <v>0</v>
      </c>
      <c r="G102" s="22"/>
    </row>
    <row r="103" spans="1:7" s="13" customFormat="1" ht="21" customHeight="1">
      <c r="A103" s="22"/>
      <c r="B103" s="21"/>
      <c r="C103" s="19"/>
      <c r="D103" s="19"/>
      <c r="E103" s="19"/>
      <c r="F103" s="28">
        <f t="shared" si="6"/>
        <v>0</v>
      </c>
      <c r="G103" s="22"/>
    </row>
    <row r="104" spans="1:7" s="13" customFormat="1" ht="21" customHeight="1">
      <c r="A104" s="22"/>
      <c r="B104" s="21" t="s">
        <v>191</v>
      </c>
      <c r="C104" s="19"/>
      <c r="D104" s="19"/>
      <c r="E104" s="19"/>
      <c r="F104" s="28">
        <f t="shared" si="6"/>
        <v>0</v>
      </c>
      <c r="G104" s="22"/>
    </row>
    <row r="105" spans="1:7" s="13" customFormat="1" ht="21" customHeight="1">
      <c r="A105" s="22"/>
      <c r="B105" s="21"/>
      <c r="C105" s="19"/>
      <c r="D105" s="19"/>
      <c r="E105" s="19"/>
      <c r="F105" s="28">
        <f t="shared" si="6"/>
        <v>0</v>
      </c>
      <c r="G105" s="22"/>
    </row>
    <row r="106" spans="1:7" s="13" customFormat="1" ht="21" customHeight="1">
      <c r="A106" s="22"/>
      <c r="B106" s="21" t="s">
        <v>192</v>
      </c>
      <c r="C106" s="19"/>
      <c r="D106" s="19"/>
      <c r="E106" s="19"/>
      <c r="F106" s="19">
        <f t="shared" si="6"/>
        <v>0</v>
      </c>
      <c r="G106" s="22"/>
    </row>
    <row r="107" spans="1:7" s="13" customFormat="1" ht="21" customHeight="1">
      <c r="A107" s="22"/>
      <c r="B107" s="21"/>
      <c r="C107" s="19"/>
      <c r="D107" s="19"/>
      <c r="E107" s="19"/>
      <c r="F107" s="19">
        <f t="shared" si="6"/>
        <v>0</v>
      </c>
      <c r="G107" s="22"/>
    </row>
    <row r="108" spans="1:7" s="13" customFormat="1" ht="21" customHeight="1">
      <c r="A108" s="22"/>
      <c r="B108" s="21" t="s">
        <v>193</v>
      </c>
      <c r="C108" s="19"/>
      <c r="D108" s="19"/>
      <c r="E108" s="19"/>
      <c r="F108" s="28">
        <f>D108+(E108/2)</f>
        <v>0</v>
      </c>
      <c r="G108" s="22"/>
    </row>
    <row r="109" spans="1:7" s="13" customFormat="1" ht="21" customHeight="1">
      <c r="A109" s="19"/>
      <c r="B109" s="21"/>
      <c r="C109" s="19"/>
      <c r="D109" s="19"/>
      <c r="E109" s="19"/>
      <c r="F109" s="28">
        <f t="shared" si="6"/>
        <v>0</v>
      </c>
      <c r="G109" s="22"/>
    </row>
    <row r="110" spans="1:7" ht="21" customHeight="1">
      <c r="A110" s="26"/>
      <c r="B110" s="24" t="s">
        <v>194</v>
      </c>
      <c r="C110" s="23"/>
      <c r="D110" s="23"/>
      <c r="E110" s="23"/>
      <c r="F110" s="25">
        <f>D110+(E110/2)</f>
        <v>0</v>
      </c>
      <c r="G110" s="26" t="s">
        <v>127</v>
      </c>
    </row>
    <row r="111" spans="1:7" ht="21" customHeight="1">
      <c r="A111" s="26"/>
      <c r="B111" s="24"/>
      <c r="C111" s="23"/>
      <c r="D111" s="23"/>
      <c r="E111" s="23"/>
      <c r="F111" s="25">
        <f>D111+(E111/2)</f>
        <v>0</v>
      </c>
      <c r="G111" s="26"/>
    </row>
    <row r="112" spans="1:7" ht="21" customHeight="1">
      <c r="A112" s="26"/>
      <c r="B112" s="24" t="s">
        <v>195</v>
      </c>
      <c r="C112" s="23"/>
      <c r="D112" s="23"/>
      <c r="E112" s="23"/>
      <c r="F112" s="25">
        <f>D112+(E112/2)</f>
        <v>0</v>
      </c>
      <c r="G112" s="26" t="s">
        <v>92</v>
      </c>
    </row>
    <row r="113" spans="1:7" ht="21" customHeight="1">
      <c r="A113" s="23"/>
      <c r="B113" s="24"/>
      <c r="C113" s="23"/>
      <c r="D113" s="23"/>
      <c r="E113" s="23"/>
      <c r="F113" s="25">
        <f>D113+(E113/2)</f>
        <v>0</v>
      </c>
      <c r="G113" s="26"/>
    </row>
    <row r="114" spans="1:7" s="13" customFormat="1" ht="21" customHeight="1">
      <c r="A114" s="19"/>
      <c r="B114" s="21"/>
      <c r="C114" s="19"/>
      <c r="D114" s="19"/>
      <c r="E114" s="28" t="s">
        <v>5</v>
      </c>
      <c r="F114" s="28">
        <f>SUM(F100:F113)</f>
        <v>0</v>
      </c>
      <c r="G114" s="22"/>
    </row>
    <row r="115" spans="1:7" ht="21" customHeight="1">
      <c r="A115" s="23">
        <v>8</v>
      </c>
      <c r="B115" s="24" t="s">
        <v>196</v>
      </c>
      <c r="C115" s="23"/>
      <c r="D115" s="23"/>
      <c r="E115" s="23"/>
      <c r="F115" s="25">
        <f>D115+(E115/2)</f>
        <v>0</v>
      </c>
      <c r="G115" s="205" t="s">
        <v>198</v>
      </c>
    </row>
    <row r="116" spans="1:7" ht="21" customHeight="1">
      <c r="A116" s="23"/>
      <c r="B116" s="24"/>
      <c r="C116" s="23"/>
      <c r="D116" s="23"/>
      <c r="E116" s="23"/>
      <c r="F116" s="25">
        <f t="shared" ref="F116:F124" si="7">D116+(E116/2)</f>
        <v>0</v>
      </c>
      <c r="G116" s="205" t="s">
        <v>197</v>
      </c>
    </row>
    <row r="117" spans="1:7" s="13" customFormat="1" ht="21" customHeight="1">
      <c r="A117" s="19"/>
      <c r="B117" s="21" t="s">
        <v>199</v>
      </c>
      <c r="C117" s="19"/>
      <c r="D117" s="19"/>
      <c r="E117" s="19"/>
      <c r="F117" s="28">
        <f t="shared" si="7"/>
        <v>0</v>
      </c>
      <c r="G117" s="22"/>
    </row>
    <row r="118" spans="1:7" s="13" customFormat="1" ht="21" customHeight="1">
      <c r="A118" s="19"/>
      <c r="B118" s="21"/>
      <c r="C118" s="19"/>
      <c r="D118" s="19"/>
      <c r="E118" s="19"/>
      <c r="F118" s="28">
        <f t="shared" si="7"/>
        <v>0</v>
      </c>
      <c r="G118" s="22"/>
    </row>
    <row r="119" spans="1:7" s="13" customFormat="1" ht="21" customHeight="1">
      <c r="A119" s="22"/>
      <c r="B119" s="21" t="s">
        <v>200</v>
      </c>
      <c r="C119" s="19"/>
      <c r="D119" s="19"/>
      <c r="E119" s="19"/>
      <c r="F119" s="28">
        <f t="shared" si="7"/>
        <v>0</v>
      </c>
      <c r="G119" s="22"/>
    </row>
    <row r="120" spans="1:7" s="13" customFormat="1" ht="21" customHeight="1">
      <c r="A120" s="22"/>
      <c r="B120" s="21"/>
      <c r="C120" s="19"/>
      <c r="D120" s="19"/>
      <c r="E120" s="19"/>
      <c r="F120" s="28">
        <f t="shared" si="7"/>
        <v>0</v>
      </c>
      <c r="G120" s="22"/>
    </row>
    <row r="121" spans="1:7" s="13" customFormat="1" ht="21" customHeight="1">
      <c r="A121" s="22"/>
      <c r="B121" s="21" t="s">
        <v>201</v>
      </c>
      <c r="C121" s="19"/>
      <c r="D121" s="19"/>
      <c r="E121" s="19"/>
      <c r="F121" s="28">
        <f t="shared" si="7"/>
        <v>0</v>
      </c>
      <c r="G121" s="22"/>
    </row>
    <row r="122" spans="1:7" s="13" customFormat="1" ht="21" customHeight="1">
      <c r="A122" s="22"/>
      <c r="B122" s="21"/>
      <c r="C122" s="19"/>
      <c r="D122" s="19"/>
      <c r="E122" s="19"/>
      <c r="F122" s="28">
        <f t="shared" si="7"/>
        <v>0</v>
      </c>
      <c r="G122" s="22"/>
    </row>
    <row r="123" spans="1:7" s="13" customFormat="1" ht="21" customHeight="1">
      <c r="A123" s="22"/>
      <c r="B123" s="21" t="s">
        <v>202</v>
      </c>
      <c r="C123" s="19"/>
      <c r="D123" s="19"/>
      <c r="E123" s="19"/>
      <c r="F123" s="28">
        <f t="shared" si="7"/>
        <v>0</v>
      </c>
      <c r="G123" s="22"/>
    </row>
    <row r="124" spans="1:7" s="13" customFormat="1" ht="21" customHeight="1">
      <c r="A124" s="22"/>
      <c r="B124" s="21"/>
      <c r="C124" s="19"/>
      <c r="D124" s="19"/>
      <c r="E124" s="19"/>
      <c r="F124" s="28">
        <f t="shared" si="7"/>
        <v>0</v>
      </c>
      <c r="G124" s="22"/>
    </row>
    <row r="125" spans="1:7" ht="21" customHeight="1">
      <c r="A125" s="26"/>
      <c r="B125" s="24" t="s">
        <v>203</v>
      </c>
      <c r="C125" s="23"/>
      <c r="D125" s="23"/>
      <c r="E125" s="23"/>
      <c r="F125" s="25">
        <f>D125+(E125/2)</f>
        <v>0</v>
      </c>
      <c r="G125" s="26" t="s">
        <v>91</v>
      </c>
    </row>
    <row r="126" spans="1:7" ht="21" customHeight="1">
      <c r="A126" s="26"/>
      <c r="B126" s="24"/>
      <c r="C126" s="23"/>
      <c r="D126" s="23"/>
      <c r="E126" s="23"/>
      <c r="F126" s="25">
        <f>D126+(E126/2)</f>
        <v>0</v>
      </c>
      <c r="G126" s="26"/>
    </row>
    <row r="127" spans="1:7" ht="21" customHeight="1">
      <c r="A127" s="26"/>
      <c r="B127" s="24" t="s">
        <v>204</v>
      </c>
      <c r="C127" s="23"/>
      <c r="D127" s="23"/>
      <c r="E127" s="23"/>
      <c r="F127" s="25">
        <f>D127+(E127/2)</f>
        <v>0</v>
      </c>
      <c r="G127" s="26" t="s">
        <v>92</v>
      </c>
    </row>
    <row r="128" spans="1:7" ht="21" customHeight="1">
      <c r="A128" s="26"/>
      <c r="B128" s="24"/>
      <c r="C128" s="23"/>
      <c r="D128" s="23"/>
      <c r="E128" s="23"/>
      <c r="F128" s="25">
        <f>D128+(E128/2)</f>
        <v>0</v>
      </c>
      <c r="G128" s="26"/>
    </row>
    <row r="129" spans="1:7" s="13" customFormat="1" ht="21" customHeight="1">
      <c r="A129" s="22"/>
      <c r="B129" s="21"/>
      <c r="C129" s="19"/>
      <c r="D129" s="19"/>
      <c r="E129" s="28" t="s">
        <v>5</v>
      </c>
      <c r="F129" s="28">
        <f>SUM(F115:F128)</f>
        <v>0</v>
      </c>
      <c r="G129" s="22"/>
    </row>
    <row r="130" spans="1:7" ht="21" customHeight="1">
      <c r="A130" s="23">
        <v>9</v>
      </c>
      <c r="B130" s="24" t="s">
        <v>207</v>
      </c>
      <c r="C130" s="23"/>
      <c r="D130" s="23"/>
      <c r="E130" s="23"/>
      <c r="F130" s="25">
        <f>D130+(E130/2)</f>
        <v>0</v>
      </c>
      <c r="G130" s="26" t="s">
        <v>264</v>
      </c>
    </row>
    <row r="131" spans="1:7" ht="21" customHeight="1">
      <c r="A131" s="23"/>
      <c r="B131" s="24"/>
      <c r="C131" s="23"/>
      <c r="D131" s="23"/>
      <c r="E131" s="23"/>
      <c r="F131" s="25">
        <f t="shared" ref="F131:F139" si="8">D131+(E131/2)</f>
        <v>0</v>
      </c>
      <c r="G131" s="26"/>
    </row>
    <row r="132" spans="1:7" s="134" customFormat="1" ht="21" customHeight="1">
      <c r="A132" s="26"/>
      <c r="B132" s="24" t="s">
        <v>208</v>
      </c>
      <c r="C132" s="23"/>
      <c r="D132" s="23"/>
      <c r="E132" s="23"/>
      <c r="F132" s="25">
        <f t="shared" si="8"/>
        <v>0</v>
      </c>
      <c r="G132" s="26" t="s">
        <v>264</v>
      </c>
    </row>
    <row r="133" spans="1:7" s="134" customFormat="1" ht="21" customHeight="1">
      <c r="A133" s="26"/>
      <c r="B133" s="24"/>
      <c r="C133" s="23"/>
      <c r="D133" s="23"/>
      <c r="E133" s="23"/>
      <c r="F133" s="25">
        <f t="shared" si="8"/>
        <v>0</v>
      </c>
      <c r="G133" s="26"/>
    </row>
    <row r="134" spans="1:7" s="13" customFormat="1" ht="21" customHeight="1">
      <c r="A134" s="81"/>
      <c r="B134" s="21" t="s">
        <v>209</v>
      </c>
      <c r="C134" s="19"/>
      <c r="D134" s="19"/>
      <c r="E134" s="19"/>
      <c r="F134" s="28">
        <f t="shared" si="8"/>
        <v>0</v>
      </c>
      <c r="G134" s="22"/>
    </row>
    <row r="135" spans="1:7" s="13" customFormat="1" ht="21" customHeight="1">
      <c r="A135" s="81"/>
      <c r="B135" s="21"/>
      <c r="C135" s="19"/>
      <c r="D135" s="19"/>
      <c r="E135" s="19"/>
      <c r="F135" s="28">
        <f t="shared" si="8"/>
        <v>0</v>
      </c>
      <c r="G135" s="22"/>
    </row>
    <row r="136" spans="1:7" s="13" customFormat="1" ht="21" customHeight="1">
      <c r="A136" s="19"/>
      <c r="B136" s="21" t="s">
        <v>210</v>
      </c>
      <c r="C136" s="19"/>
      <c r="D136" s="19"/>
      <c r="E136" s="19"/>
      <c r="F136" s="28">
        <f t="shared" si="8"/>
        <v>0</v>
      </c>
      <c r="G136" s="22"/>
    </row>
    <row r="137" spans="1:7" s="13" customFormat="1" ht="21" customHeight="1">
      <c r="A137" s="19"/>
      <c r="B137" s="21"/>
      <c r="C137" s="19"/>
      <c r="D137" s="19"/>
      <c r="E137" s="19"/>
      <c r="F137" s="28">
        <f t="shared" si="8"/>
        <v>0</v>
      </c>
      <c r="G137" s="22"/>
    </row>
    <row r="138" spans="1:7" s="13" customFormat="1" ht="21" customHeight="1">
      <c r="A138" s="19"/>
      <c r="B138" s="21" t="s">
        <v>211</v>
      </c>
      <c r="C138" s="19"/>
      <c r="D138" s="19"/>
      <c r="E138" s="19"/>
      <c r="F138" s="28">
        <f t="shared" si="8"/>
        <v>0</v>
      </c>
      <c r="G138" s="22"/>
    </row>
    <row r="139" spans="1:7" s="13" customFormat="1" ht="21" customHeight="1">
      <c r="A139" s="19"/>
      <c r="B139" s="21"/>
      <c r="C139" s="19"/>
      <c r="D139" s="19"/>
      <c r="E139" s="19"/>
      <c r="F139" s="28">
        <f t="shared" si="8"/>
        <v>0</v>
      </c>
      <c r="G139" s="22"/>
    </row>
    <row r="140" spans="1:7" ht="21" customHeight="1">
      <c r="A140" s="23"/>
      <c r="B140" s="24" t="s">
        <v>212</v>
      </c>
      <c r="C140" s="23"/>
      <c r="D140" s="23"/>
      <c r="E140" s="23"/>
      <c r="F140" s="25">
        <f>D140+(E140/2)</f>
        <v>0</v>
      </c>
      <c r="G140" s="26" t="s">
        <v>91</v>
      </c>
    </row>
    <row r="141" spans="1:7" ht="21" customHeight="1">
      <c r="A141" s="23"/>
      <c r="B141" s="24"/>
      <c r="C141" s="23"/>
      <c r="D141" s="23"/>
      <c r="E141" s="23"/>
      <c r="F141" s="25">
        <f>D141+(E141/2)</f>
        <v>0</v>
      </c>
      <c r="G141" s="26" t="s">
        <v>265</v>
      </c>
    </row>
    <row r="142" spans="1:7" ht="21" customHeight="1">
      <c r="A142" s="23"/>
      <c r="B142" s="24" t="s">
        <v>213</v>
      </c>
      <c r="C142" s="23"/>
      <c r="D142" s="23"/>
      <c r="E142" s="23"/>
      <c r="F142" s="25">
        <f>D142+(E142/2)</f>
        <v>0</v>
      </c>
      <c r="G142" s="26" t="s">
        <v>92</v>
      </c>
    </row>
    <row r="143" spans="1:7" ht="21" customHeight="1">
      <c r="A143" s="23"/>
      <c r="B143" s="24"/>
      <c r="C143" s="23"/>
      <c r="D143" s="23"/>
      <c r="E143" s="23"/>
      <c r="F143" s="25">
        <f>D143+(E143/2)</f>
        <v>0</v>
      </c>
      <c r="G143" s="26"/>
    </row>
    <row r="144" spans="1:7" s="13" customFormat="1" ht="21" customHeight="1">
      <c r="A144" s="19"/>
      <c r="B144" s="21"/>
      <c r="C144" s="19"/>
      <c r="D144" s="19"/>
      <c r="E144" s="28" t="s">
        <v>5</v>
      </c>
      <c r="F144" s="28">
        <f>SUM(F130:F143)</f>
        <v>0</v>
      </c>
      <c r="G144" s="22"/>
    </row>
    <row r="145" spans="1:7" s="13" customFormat="1" ht="21" customHeight="1">
      <c r="A145" s="19">
        <v>10</v>
      </c>
      <c r="B145" s="21" t="s">
        <v>214</v>
      </c>
      <c r="C145" s="19"/>
      <c r="D145" s="19"/>
      <c r="E145" s="19"/>
      <c r="F145" s="28">
        <f>D145+(E145/2)</f>
        <v>0</v>
      </c>
      <c r="G145" s="22"/>
    </row>
    <row r="146" spans="1:7" s="13" customFormat="1" ht="21" customHeight="1">
      <c r="A146" s="19"/>
      <c r="B146" s="21"/>
      <c r="C146" s="19"/>
      <c r="D146" s="19"/>
      <c r="E146" s="19"/>
      <c r="F146" s="28">
        <f t="shared" ref="F146:F154" si="9">D146+(E146/2)</f>
        <v>0</v>
      </c>
      <c r="G146" s="22"/>
    </row>
    <row r="147" spans="1:7" s="30" customFormat="1" ht="21" customHeight="1">
      <c r="A147" s="28"/>
      <c r="B147" s="21" t="s">
        <v>217</v>
      </c>
      <c r="C147" s="19"/>
      <c r="D147" s="19"/>
      <c r="E147" s="19"/>
      <c r="F147" s="28">
        <f t="shared" si="9"/>
        <v>0</v>
      </c>
      <c r="G147" s="22"/>
    </row>
    <row r="148" spans="1:7" s="30" customFormat="1" ht="21" customHeight="1">
      <c r="A148" s="28"/>
      <c r="B148" s="21"/>
      <c r="C148" s="19"/>
      <c r="D148" s="19"/>
      <c r="E148" s="19"/>
      <c r="F148" s="28">
        <f t="shared" si="9"/>
        <v>0</v>
      </c>
      <c r="G148" s="22"/>
    </row>
    <row r="149" spans="1:7" s="30" customFormat="1" ht="21" customHeight="1">
      <c r="A149" s="28"/>
      <c r="B149" s="21" t="s">
        <v>218</v>
      </c>
      <c r="C149" s="19"/>
      <c r="D149" s="19"/>
      <c r="E149" s="19"/>
      <c r="F149" s="28">
        <f t="shared" si="9"/>
        <v>0</v>
      </c>
      <c r="G149" s="22"/>
    </row>
    <row r="150" spans="1:7" s="30" customFormat="1" ht="21" customHeight="1">
      <c r="A150" s="28"/>
      <c r="B150" s="21"/>
      <c r="C150" s="19"/>
      <c r="D150" s="19"/>
      <c r="E150" s="19"/>
      <c r="F150" s="28">
        <f t="shared" si="9"/>
        <v>0</v>
      </c>
      <c r="G150" s="22"/>
    </row>
    <row r="151" spans="1:7" s="30" customFormat="1" ht="21" customHeight="1">
      <c r="A151" s="19"/>
      <c r="B151" s="21" t="s">
        <v>219</v>
      </c>
      <c r="C151" s="19"/>
      <c r="D151" s="19"/>
      <c r="E151" s="19"/>
      <c r="F151" s="28">
        <f t="shared" si="9"/>
        <v>0</v>
      </c>
      <c r="G151" s="22"/>
    </row>
    <row r="152" spans="1:7" s="30" customFormat="1" ht="21" customHeight="1">
      <c r="A152" s="19"/>
      <c r="B152" s="21"/>
      <c r="C152" s="19"/>
      <c r="D152" s="19"/>
      <c r="E152" s="19"/>
      <c r="F152" s="28">
        <f t="shared" si="9"/>
        <v>0</v>
      </c>
      <c r="G152" s="22"/>
    </row>
    <row r="153" spans="1:7" s="30" customFormat="1" ht="21" customHeight="1">
      <c r="A153" s="28"/>
      <c r="B153" s="21" t="s">
        <v>220</v>
      </c>
      <c r="C153" s="19"/>
      <c r="D153" s="19"/>
      <c r="E153" s="19"/>
      <c r="F153" s="28">
        <f t="shared" si="9"/>
        <v>0</v>
      </c>
      <c r="G153" s="22"/>
    </row>
    <row r="154" spans="1:7" s="30" customFormat="1" ht="21" customHeight="1">
      <c r="A154" s="28"/>
      <c r="B154" s="21"/>
      <c r="C154" s="19"/>
      <c r="D154" s="19"/>
      <c r="E154" s="19"/>
      <c r="F154" s="28">
        <f t="shared" si="9"/>
        <v>0</v>
      </c>
      <c r="G154" s="22"/>
    </row>
    <row r="155" spans="1:7" s="31" customFormat="1" ht="21" customHeight="1">
      <c r="A155" s="23"/>
      <c r="B155" s="24" t="s">
        <v>216</v>
      </c>
      <c r="C155" s="23"/>
      <c r="D155" s="23"/>
      <c r="E155" s="23"/>
      <c r="F155" s="25">
        <f>D155+(E155/2)</f>
        <v>0</v>
      </c>
      <c r="G155" s="26" t="s">
        <v>91</v>
      </c>
    </row>
    <row r="156" spans="1:7" s="31" customFormat="1" ht="21" customHeight="1">
      <c r="A156" s="23"/>
      <c r="B156" s="24"/>
      <c r="C156" s="23"/>
      <c r="D156" s="23"/>
      <c r="E156" s="23"/>
      <c r="F156" s="25">
        <f>D156+(E156/2)</f>
        <v>0</v>
      </c>
      <c r="G156" s="26"/>
    </row>
    <row r="157" spans="1:7" s="31" customFormat="1" ht="21" customHeight="1">
      <c r="A157" s="25"/>
      <c r="B157" s="24" t="s">
        <v>215</v>
      </c>
      <c r="C157" s="23"/>
      <c r="D157" s="23"/>
      <c r="E157" s="23"/>
      <c r="F157" s="25">
        <f>D157+(E157/2)</f>
        <v>0</v>
      </c>
      <c r="G157" s="26" t="s">
        <v>92</v>
      </c>
    </row>
    <row r="158" spans="1:7" s="31" customFormat="1" ht="21" customHeight="1">
      <c r="A158" s="25"/>
      <c r="B158" s="24"/>
      <c r="C158" s="23"/>
      <c r="D158" s="23"/>
      <c r="E158" s="23"/>
      <c r="F158" s="25">
        <f>D158+(E158/2)</f>
        <v>0</v>
      </c>
      <c r="G158" s="26"/>
    </row>
    <row r="159" spans="1:7" s="30" customFormat="1" ht="21" customHeight="1">
      <c r="A159" s="28"/>
      <c r="B159" s="21"/>
      <c r="C159" s="19"/>
      <c r="D159" s="19"/>
      <c r="E159" s="28" t="s">
        <v>5</v>
      </c>
      <c r="F159" s="28">
        <f>SUM(F145:F158)</f>
        <v>0</v>
      </c>
      <c r="G159" s="22"/>
    </row>
    <row r="160" spans="1:7" s="30" customFormat="1" ht="21" customHeight="1">
      <c r="A160" s="19">
        <v>11</v>
      </c>
      <c r="B160" s="21" t="s">
        <v>221</v>
      </c>
      <c r="C160" s="19"/>
      <c r="D160" s="19"/>
      <c r="E160" s="19"/>
      <c r="F160" s="28">
        <f>D160+(E160/2)</f>
        <v>0</v>
      </c>
      <c r="G160" s="32"/>
    </row>
    <row r="161" spans="1:7" s="30" customFormat="1" ht="21" customHeight="1">
      <c r="A161" s="19"/>
      <c r="B161" s="21"/>
      <c r="C161" s="19"/>
      <c r="D161" s="19"/>
      <c r="E161" s="19"/>
      <c r="F161" s="28">
        <f t="shared" ref="F161:F169" si="10">D161+(E161/2)</f>
        <v>0</v>
      </c>
      <c r="G161" s="32"/>
    </row>
    <row r="162" spans="1:7" s="30" customFormat="1" ht="21" customHeight="1">
      <c r="A162" s="19"/>
      <c r="B162" s="21" t="s">
        <v>222</v>
      </c>
      <c r="C162" s="19"/>
      <c r="D162" s="19"/>
      <c r="E162" s="19"/>
      <c r="F162" s="28">
        <f t="shared" si="10"/>
        <v>0</v>
      </c>
      <c r="G162" s="32"/>
    </row>
    <row r="163" spans="1:7" s="30" customFormat="1" ht="21" customHeight="1">
      <c r="A163" s="19"/>
      <c r="B163" s="21"/>
      <c r="C163" s="19"/>
      <c r="D163" s="19"/>
      <c r="E163" s="19"/>
      <c r="F163" s="28">
        <f t="shared" si="10"/>
        <v>0</v>
      </c>
      <c r="G163" s="32"/>
    </row>
    <row r="164" spans="1:7" s="30" customFormat="1" ht="21" customHeight="1">
      <c r="A164" s="19"/>
      <c r="B164" s="21" t="s">
        <v>223</v>
      </c>
      <c r="C164" s="19"/>
      <c r="D164" s="19"/>
      <c r="E164" s="19"/>
      <c r="F164" s="28">
        <f t="shared" si="10"/>
        <v>0</v>
      </c>
      <c r="G164" s="32"/>
    </row>
    <row r="165" spans="1:7" s="30" customFormat="1" ht="21" customHeight="1">
      <c r="A165" s="19"/>
      <c r="B165" s="21"/>
      <c r="C165" s="19"/>
      <c r="D165" s="19"/>
      <c r="E165" s="19"/>
      <c r="F165" s="28">
        <f t="shared" si="10"/>
        <v>0</v>
      </c>
      <c r="G165" s="32"/>
    </row>
    <row r="166" spans="1:7" s="30" customFormat="1" ht="21" customHeight="1">
      <c r="A166" s="19"/>
      <c r="B166" s="21" t="s">
        <v>224</v>
      </c>
      <c r="C166" s="19"/>
      <c r="D166" s="19"/>
      <c r="E166" s="19"/>
      <c r="F166" s="28">
        <f t="shared" si="10"/>
        <v>0</v>
      </c>
      <c r="G166" s="32"/>
    </row>
    <row r="167" spans="1:7" s="30" customFormat="1" ht="21" customHeight="1">
      <c r="A167" s="19"/>
      <c r="B167" s="21"/>
      <c r="C167" s="19"/>
      <c r="D167" s="19"/>
      <c r="E167" s="19"/>
      <c r="F167" s="28">
        <f t="shared" si="10"/>
        <v>0</v>
      </c>
      <c r="G167" s="32"/>
    </row>
    <row r="168" spans="1:7" s="30" customFormat="1" ht="21" customHeight="1">
      <c r="A168" s="19"/>
      <c r="B168" s="21" t="s">
        <v>225</v>
      </c>
      <c r="C168" s="19"/>
      <c r="D168" s="19"/>
      <c r="E168" s="19"/>
      <c r="F168" s="28">
        <f t="shared" si="10"/>
        <v>0</v>
      </c>
      <c r="G168" s="32"/>
    </row>
    <row r="169" spans="1:7" s="30" customFormat="1" ht="21" customHeight="1">
      <c r="A169" s="19"/>
      <c r="B169" s="21"/>
      <c r="C169" s="19"/>
      <c r="D169" s="19"/>
      <c r="E169" s="19"/>
      <c r="F169" s="28">
        <f t="shared" si="10"/>
        <v>0</v>
      </c>
      <c r="G169" s="32"/>
    </row>
    <row r="170" spans="1:7" s="31" customFormat="1" ht="21" customHeight="1">
      <c r="A170" s="23"/>
      <c r="B170" s="24" t="s">
        <v>226</v>
      </c>
      <c r="C170" s="23"/>
      <c r="D170" s="23"/>
      <c r="E170" s="23"/>
      <c r="F170" s="25">
        <f>D170+(E170/2)</f>
        <v>0</v>
      </c>
      <c r="G170" s="26" t="s">
        <v>91</v>
      </c>
    </row>
    <row r="171" spans="1:7" s="31" customFormat="1" ht="21" customHeight="1">
      <c r="A171" s="23"/>
      <c r="B171" s="24"/>
      <c r="C171" s="23"/>
      <c r="D171" s="23"/>
      <c r="E171" s="23"/>
      <c r="F171" s="25">
        <f>D171+(E171/2)</f>
        <v>0</v>
      </c>
      <c r="G171" s="26"/>
    </row>
    <row r="172" spans="1:7" s="31" customFormat="1" ht="21" customHeight="1">
      <c r="A172" s="23"/>
      <c r="B172" s="24" t="s">
        <v>227</v>
      </c>
      <c r="C172" s="23"/>
      <c r="D172" s="23"/>
      <c r="E172" s="23"/>
      <c r="F172" s="25">
        <f>D172+(E172/2)</f>
        <v>0</v>
      </c>
      <c r="G172" s="26" t="s">
        <v>92</v>
      </c>
    </row>
    <row r="173" spans="1:7" s="31" customFormat="1" ht="21" customHeight="1">
      <c r="A173" s="23"/>
      <c r="B173" s="24"/>
      <c r="C173" s="23"/>
      <c r="D173" s="23"/>
      <c r="E173" s="23"/>
      <c r="F173" s="25">
        <f>D173+(E173/2)</f>
        <v>0</v>
      </c>
      <c r="G173" s="33"/>
    </row>
    <row r="174" spans="1:7" s="30" customFormat="1" ht="21" customHeight="1">
      <c r="A174" s="19"/>
      <c r="B174" s="21"/>
      <c r="C174" s="19"/>
      <c r="D174" s="19"/>
      <c r="E174" s="28" t="s">
        <v>5</v>
      </c>
      <c r="F174" s="28">
        <f>SUM(F160:F173)</f>
        <v>0</v>
      </c>
      <c r="G174" s="22"/>
    </row>
    <row r="175" spans="1:7" s="30" customFormat="1" ht="21" customHeight="1">
      <c r="A175" s="19">
        <v>12</v>
      </c>
      <c r="B175" s="21" t="s">
        <v>229</v>
      </c>
      <c r="C175" s="19"/>
      <c r="D175" s="19"/>
      <c r="E175" s="19"/>
      <c r="F175" s="28">
        <f>D175+(E175/2)</f>
        <v>0</v>
      </c>
      <c r="G175" s="32"/>
    </row>
    <row r="176" spans="1:7" s="30" customFormat="1" ht="21" customHeight="1">
      <c r="A176" s="19"/>
      <c r="B176" s="21"/>
      <c r="C176" s="19"/>
      <c r="D176" s="19"/>
      <c r="E176" s="19"/>
      <c r="F176" s="28">
        <f t="shared" ref="F176:F188" si="11">D176+(E176/2)</f>
        <v>0</v>
      </c>
      <c r="G176" s="22"/>
    </row>
    <row r="177" spans="1:7" s="30" customFormat="1" ht="21" customHeight="1">
      <c r="A177" s="19"/>
      <c r="B177" s="21" t="s">
        <v>230</v>
      </c>
      <c r="C177" s="19"/>
      <c r="D177" s="19"/>
      <c r="E177" s="19"/>
      <c r="F177" s="28">
        <f t="shared" si="11"/>
        <v>0</v>
      </c>
      <c r="G177" s="22"/>
    </row>
    <row r="178" spans="1:7" s="30" customFormat="1" ht="21" customHeight="1">
      <c r="A178" s="19"/>
      <c r="B178" s="21"/>
      <c r="C178" s="19"/>
      <c r="D178" s="19"/>
      <c r="E178" s="19"/>
      <c r="F178" s="28">
        <f t="shared" si="11"/>
        <v>0</v>
      </c>
      <c r="G178" s="22"/>
    </row>
    <row r="179" spans="1:7" s="30" customFormat="1" ht="21" customHeight="1">
      <c r="A179" s="19"/>
      <c r="B179" s="21" t="s">
        <v>231</v>
      </c>
      <c r="C179" s="19"/>
      <c r="D179" s="19"/>
      <c r="E179" s="19"/>
      <c r="F179" s="28">
        <f t="shared" si="11"/>
        <v>0</v>
      </c>
      <c r="G179" s="22"/>
    </row>
    <row r="180" spans="1:7" s="30" customFormat="1" ht="21" customHeight="1">
      <c r="A180" s="19"/>
      <c r="B180" s="21"/>
      <c r="C180" s="19"/>
      <c r="D180" s="19"/>
      <c r="E180" s="19"/>
      <c r="F180" s="28">
        <f t="shared" si="11"/>
        <v>0</v>
      </c>
      <c r="G180" s="22"/>
    </row>
    <row r="181" spans="1:7" s="30" customFormat="1" ht="21" customHeight="1">
      <c r="A181" s="19"/>
      <c r="B181" s="21" t="s">
        <v>232</v>
      </c>
      <c r="C181" s="19"/>
      <c r="D181" s="19"/>
      <c r="E181" s="19"/>
      <c r="F181" s="28">
        <f>D181+(E181/2)</f>
        <v>0</v>
      </c>
      <c r="G181" s="22"/>
    </row>
    <row r="182" spans="1:7" s="30" customFormat="1" ht="21" customHeight="1">
      <c r="A182" s="19"/>
      <c r="B182" s="21"/>
      <c r="C182" s="19"/>
      <c r="D182" s="19"/>
      <c r="E182" s="19"/>
      <c r="F182" s="28">
        <f>D182+(E182/2)</f>
        <v>0</v>
      </c>
      <c r="G182" s="22"/>
    </row>
    <row r="183" spans="1:7" s="30" customFormat="1" ht="21" customHeight="1">
      <c r="A183" s="19"/>
      <c r="B183" s="21" t="s">
        <v>233</v>
      </c>
      <c r="C183" s="19"/>
      <c r="D183" s="19"/>
      <c r="E183" s="19"/>
      <c r="F183" s="28">
        <f>D183+(E183/2)</f>
        <v>0</v>
      </c>
      <c r="G183" s="22"/>
    </row>
    <row r="184" spans="1:7" s="30" customFormat="1" ht="21" customHeight="1">
      <c r="A184" s="19"/>
      <c r="B184" s="21"/>
      <c r="C184" s="19"/>
      <c r="D184" s="19"/>
      <c r="E184" s="19"/>
      <c r="F184" s="28">
        <f>D184+(E184/2)</f>
        <v>0</v>
      </c>
      <c r="G184" s="22"/>
    </row>
    <row r="185" spans="1:7" s="31" customFormat="1" ht="21" customHeight="1">
      <c r="A185" s="23"/>
      <c r="B185" s="24" t="s">
        <v>234</v>
      </c>
      <c r="C185" s="23"/>
      <c r="D185" s="23"/>
      <c r="E185" s="23"/>
      <c r="F185" s="25">
        <f t="shared" si="11"/>
        <v>0</v>
      </c>
      <c r="G185" s="26" t="s">
        <v>91</v>
      </c>
    </row>
    <row r="186" spans="1:7" s="31" customFormat="1" ht="21" customHeight="1">
      <c r="A186" s="23"/>
      <c r="B186" s="24"/>
      <c r="C186" s="23"/>
      <c r="D186" s="23"/>
      <c r="E186" s="23"/>
      <c r="F186" s="25">
        <f t="shared" si="11"/>
        <v>0</v>
      </c>
      <c r="G186" s="26"/>
    </row>
    <row r="187" spans="1:7" s="31" customFormat="1" ht="21" customHeight="1">
      <c r="A187" s="23"/>
      <c r="B187" s="24" t="s">
        <v>228</v>
      </c>
      <c r="C187" s="23"/>
      <c r="D187" s="23"/>
      <c r="E187" s="23"/>
      <c r="F187" s="25">
        <f t="shared" si="11"/>
        <v>0</v>
      </c>
      <c r="G187" s="26" t="s">
        <v>92</v>
      </c>
    </row>
    <row r="188" spans="1:7" s="31" customFormat="1" ht="21" customHeight="1">
      <c r="A188" s="23"/>
      <c r="B188" s="24"/>
      <c r="C188" s="23"/>
      <c r="D188" s="23"/>
      <c r="E188" s="23"/>
      <c r="F188" s="25">
        <f t="shared" si="11"/>
        <v>0</v>
      </c>
      <c r="G188" s="26"/>
    </row>
    <row r="189" spans="1:7" s="30" customFormat="1" ht="21" customHeight="1">
      <c r="A189" s="19"/>
      <c r="B189" s="21"/>
      <c r="C189" s="19"/>
      <c r="D189" s="19"/>
      <c r="E189" s="28" t="s">
        <v>5</v>
      </c>
      <c r="F189" s="28">
        <f>SUM(F175:F188)</f>
        <v>0</v>
      </c>
      <c r="G189" s="22"/>
    </row>
    <row r="190" spans="1:7" s="30" customFormat="1" ht="21" customHeight="1">
      <c r="A190" s="19">
        <v>13</v>
      </c>
      <c r="B190" s="21" t="s">
        <v>241</v>
      </c>
      <c r="C190" s="19"/>
      <c r="D190" s="19"/>
      <c r="E190" s="19"/>
      <c r="F190" s="28">
        <f>D190+(E190/2)</f>
        <v>0</v>
      </c>
      <c r="G190" s="22"/>
    </row>
    <row r="191" spans="1:7" s="30" customFormat="1" ht="21" customHeight="1">
      <c r="A191" s="19"/>
      <c r="B191" s="21"/>
      <c r="C191" s="19"/>
      <c r="D191" s="19"/>
      <c r="E191" s="19"/>
      <c r="F191" s="28">
        <f t="shared" ref="F191:F203" si="12">D191+(E191/2)</f>
        <v>0</v>
      </c>
      <c r="G191" s="22"/>
    </row>
    <row r="192" spans="1:7" s="30" customFormat="1" ht="21" customHeight="1">
      <c r="A192" s="19"/>
      <c r="B192" s="21" t="s">
        <v>240</v>
      </c>
      <c r="C192" s="19"/>
      <c r="D192" s="19"/>
      <c r="E192" s="19"/>
      <c r="F192" s="28">
        <f t="shared" si="12"/>
        <v>0</v>
      </c>
      <c r="G192" s="22"/>
    </row>
    <row r="193" spans="1:7" s="30" customFormat="1" ht="21" customHeight="1">
      <c r="A193" s="19"/>
      <c r="B193" s="21"/>
      <c r="C193" s="19"/>
      <c r="D193" s="19"/>
      <c r="E193" s="19"/>
      <c r="F193" s="28">
        <f t="shared" si="12"/>
        <v>0</v>
      </c>
      <c r="G193" s="22"/>
    </row>
    <row r="194" spans="1:7" s="31" customFormat="1" ht="21" customHeight="1">
      <c r="A194" s="23"/>
      <c r="B194" s="24" t="s">
        <v>239</v>
      </c>
      <c r="C194" s="23"/>
      <c r="D194" s="23"/>
      <c r="E194" s="23"/>
      <c r="F194" s="25">
        <f t="shared" si="12"/>
        <v>0</v>
      </c>
      <c r="G194" s="135" t="s">
        <v>266</v>
      </c>
    </row>
    <row r="195" spans="1:7" s="31" customFormat="1" ht="21" customHeight="1">
      <c r="A195" s="23"/>
      <c r="B195" s="24"/>
      <c r="C195" s="23"/>
      <c r="D195" s="23"/>
      <c r="E195" s="23"/>
      <c r="F195" s="25">
        <f t="shared" si="12"/>
        <v>0</v>
      </c>
      <c r="G195" s="135" t="s">
        <v>267</v>
      </c>
    </row>
    <row r="196" spans="1:7" s="30" customFormat="1" ht="21" customHeight="1">
      <c r="A196" s="19"/>
      <c r="B196" s="21" t="s">
        <v>238</v>
      </c>
      <c r="C196" s="19"/>
      <c r="D196" s="19"/>
      <c r="E196" s="19"/>
      <c r="F196" s="28">
        <f>D196+(E196/2)</f>
        <v>0</v>
      </c>
      <c r="G196" s="22"/>
    </row>
    <row r="197" spans="1:7" s="30" customFormat="1" ht="21" customHeight="1">
      <c r="A197" s="19"/>
      <c r="B197" s="21"/>
      <c r="C197" s="19"/>
      <c r="D197" s="19"/>
      <c r="E197" s="19"/>
      <c r="F197" s="28">
        <f>D197+(E197/2)</f>
        <v>0</v>
      </c>
      <c r="G197" s="22"/>
    </row>
    <row r="198" spans="1:7" s="13" customFormat="1" ht="21" customHeight="1">
      <c r="A198" s="19"/>
      <c r="B198" s="21" t="s">
        <v>237</v>
      </c>
      <c r="C198" s="19"/>
      <c r="D198" s="19"/>
      <c r="E198" s="19"/>
      <c r="F198" s="28">
        <f>D198+(E198/2)</f>
        <v>0</v>
      </c>
      <c r="G198" s="142"/>
    </row>
    <row r="199" spans="1:7" s="13" customFormat="1" ht="21" customHeight="1">
      <c r="A199" s="19"/>
      <c r="B199" s="21"/>
      <c r="C199" s="19"/>
      <c r="D199" s="19"/>
      <c r="E199" s="19"/>
      <c r="F199" s="28">
        <f>D199+(E199/2)</f>
        <v>0</v>
      </c>
      <c r="G199" s="142"/>
    </row>
    <row r="200" spans="1:7" s="31" customFormat="1" ht="21" customHeight="1">
      <c r="A200" s="23"/>
      <c r="B200" s="24" t="s">
        <v>236</v>
      </c>
      <c r="C200" s="23"/>
      <c r="D200" s="23"/>
      <c r="E200" s="23"/>
      <c r="F200" s="25">
        <f t="shared" si="12"/>
        <v>0</v>
      </c>
      <c r="G200" s="26" t="s">
        <v>91</v>
      </c>
    </row>
    <row r="201" spans="1:7" s="31" customFormat="1" ht="21" customHeight="1">
      <c r="A201" s="23"/>
      <c r="B201" s="24"/>
      <c r="C201" s="23"/>
      <c r="D201" s="23"/>
      <c r="E201" s="23"/>
      <c r="F201" s="25">
        <f t="shared" si="12"/>
        <v>0</v>
      </c>
      <c r="G201" s="26"/>
    </row>
    <row r="202" spans="1:7" ht="21" customHeight="1">
      <c r="A202" s="23"/>
      <c r="B202" s="24" t="s">
        <v>235</v>
      </c>
      <c r="C202" s="23"/>
      <c r="D202" s="23"/>
      <c r="E202" s="23"/>
      <c r="F202" s="25">
        <f t="shared" si="12"/>
        <v>0</v>
      </c>
      <c r="G202" s="26" t="s">
        <v>92</v>
      </c>
    </row>
    <row r="203" spans="1:7" ht="21" customHeight="1">
      <c r="A203" s="23"/>
      <c r="B203" s="24"/>
      <c r="C203" s="23"/>
      <c r="D203" s="23"/>
      <c r="E203" s="23"/>
      <c r="F203" s="25">
        <f t="shared" si="12"/>
        <v>0</v>
      </c>
      <c r="G203" s="26"/>
    </row>
    <row r="204" spans="1:7" s="13" customFormat="1" ht="21" customHeight="1">
      <c r="A204" s="19"/>
      <c r="B204" s="21"/>
      <c r="C204" s="19"/>
      <c r="D204" s="19"/>
      <c r="E204" s="28" t="s">
        <v>5</v>
      </c>
      <c r="F204" s="28">
        <f>SUM(F190:F203)</f>
        <v>0</v>
      </c>
      <c r="G204" s="22"/>
    </row>
    <row r="205" spans="1:7" s="13" customFormat="1" ht="21" customHeight="1">
      <c r="A205" s="19">
        <v>14</v>
      </c>
      <c r="B205" s="21" t="s">
        <v>242</v>
      </c>
      <c r="C205" s="19"/>
      <c r="D205" s="19"/>
      <c r="E205" s="19"/>
      <c r="F205" s="28">
        <f>D205+(E205/2)</f>
        <v>0</v>
      </c>
      <c r="G205" s="22"/>
    </row>
    <row r="206" spans="1:7" s="13" customFormat="1" ht="21" customHeight="1">
      <c r="A206" s="19"/>
      <c r="B206" s="21"/>
      <c r="C206" s="19"/>
      <c r="D206" s="19"/>
      <c r="E206" s="19"/>
      <c r="F206" s="28">
        <f t="shared" ref="F206:F218" si="13">D206+(E206/2)</f>
        <v>0</v>
      </c>
      <c r="G206" s="22"/>
    </row>
    <row r="207" spans="1:7" ht="21" customHeight="1">
      <c r="A207" s="23"/>
      <c r="B207" s="24" t="s">
        <v>243</v>
      </c>
      <c r="C207" s="23"/>
      <c r="D207" s="23"/>
      <c r="E207" s="23"/>
      <c r="F207" s="25">
        <f t="shared" si="13"/>
        <v>0</v>
      </c>
      <c r="G207" s="206" t="s">
        <v>250</v>
      </c>
    </row>
    <row r="208" spans="1:7" ht="21" customHeight="1">
      <c r="A208" s="23"/>
      <c r="B208" s="24"/>
      <c r="C208" s="23"/>
      <c r="D208" s="23"/>
      <c r="E208" s="23"/>
      <c r="F208" s="25">
        <f t="shared" si="13"/>
        <v>0</v>
      </c>
      <c r="G208" s="206" t="s">
        <v>251</v>
      </c>
    </row>
    <row r="209" spans="1:7" s="30" customFormat="1" ht="21" customHeight="1">
      <c r="A209" s="28"/>
      <c r="B209" s="21" t="s">
        <v>244</v>
      </c>
      <c r="C209" s="19"/>
      <c r="D209" s="19"/>
      <c r="E209" s="19"/>
      <c r="F209" s="28">
        <f t="shared" si="13"/>
        <v>0</v>
      </c>
      <c r="G209" s="22"/>
    </row>
    <row r="210" spans="1:7" s="30" customFormat="1" ht="21" customHeight="1">
      <c r="A210" s="28"/>
      <c r="B210" s="21"/>
      <c r="C210" s="19"/>
      <c r="D210" s="19"/>
      <c r="E210" s="19"/>
      <c r="F210" s="28">
        <f t="shared" si="13"/>
        <v>0</v>
      </c>
      <c r="G210" s="22"/>
    </row>
    <row r="211" spans="1:7" s="30" customFormat="1" ht="21" customHeight="1">
      <c r="A211" s="28"/>
      <c r="B211" s="21" t="s">
        <v>245</v>
      </c>
      <c r="C211" s="19"/>
      <c r="D211" s="19"/>
      <c r="E211" s="19"/>
      <c r="F211" s="28">
        <f>D211+(E211/2)</f>
        <v>0</v>
      </c>
      <c r="G211" s="22"/>
    </row>
    <row r="212" spans="1:7" s="30" customFormat="1" ht="21" customHeight="1">
      <c r="A212" s="28"/>
      <c r="B212" s="21"/>
      <c r="C212" s="19"/>
      <c r="D212" s="19"/>
      <c r="E212" s="19"/>
      <c r="F212" s="28">
        <f>D212+(E212/2)</f>
        <v>0</v>
      </c>
      <c r="G212" s="22"/>
    </row>
    <row r="213" spans="1:7" s="30" customFormat="1" ht="21" customHeight="1">
      <c r="A213" s="19"/>
      <c r="B213" s="21" t="s">
        <v>246</v>
      </c>
      <c r="C213" s="19"/>
      <c r="D213" s="19"/>
      <c r="E213" s="19"/>
      <c r="F213" s="28">
        <f>D213+(E213/2)</f>
        <v>0</v>
      </c>
      <c r="G213" s="22"/>
    </row>
    <row r="214" spans="1:7" s="30" customFormat="1" ht="21" customHeight="1">
      <c r="A214" s="19"/>
      <c r="B214" s="21"/>
      <c r="C214" s="19"/>
      <c r="D214" s="19"/>
      <c r="E214" s="19"/>
      <c r="F214" s="28">
        <f>D214+(E214/2)</f>
        <v>0</v>
      </c>
    </row>
    <row r="215" spans="1:7" s="31" customFormat="1" ht="21" customHeight="1">
      <c r="A215" s="25"/>
      <c r="B215" s="24" t="s">
        <v>247</v>
      </c>
      <c r="C215" s="23"/>
      <c r="D215" s="23"/>
      <c r="E215" s="23"/>
      <c r="F215" s="25">
        <f t="shared" si="13"/>
        <v>0</v>
      </c>
      <c r="G215" s="208" t="s">
        <v>91</v>
      </c>
    </row>
    <row r="216" spans="1:7" s="31" customFormat="1" ht="21" customHeight="1">
      <c r="A216" s="25"/>
      <c r="B216" s="24"/>
      <c r="C216" s="23"/>
      <c r="D216" s="23"/>
      <c r="E216" s="23"/>
      <c r="F216" s="25">
        <f t="shared" si="13"/>
        <v>0</v>
      </c>
      <c r="G216" s="208" t="s">
        <v>265</v>
      </c>
    </row>
    <row r="217" spans="1:7" s="31" customFormat="1" ht="21" customHeight="1">
      <c r="A217" s="23"/>
      <c r="B217" s="24" t="s">
        <v>248</v>
      </c>
      <c r="C217" s="23"/>
      <c r="D217" s="23"/>
      <c r="E217" s="23"/>
      <c r="F217" s="25">
        <f t="shared" si="13"/>
        <v>0</v>
      </c>
      <c r="G217" s="208" t="s">
        <v>92</v>
      </c>
    </row>
    <row r="218" spans="1:7" s="31" customFormat="1" ht="21" customHeight="1">
      <c r="A218" s="23"/>
      <c r="B218" s="24"/>
      <c r="C218" s="23"/>
      <c r="D218" s="23"/>
      <c r="E218" s="23"/>
      <c r="F218" s="25">
        <f t="shared" si="13"/>
        <v>0</v>
      </c>
      <c r="G218" s="207" t="s">
        <v>268</v>
      </c>
    </row>
    <row r="219" spans="1:7" s="30" customFormat="1" ht="21" customHeight="1">
      <c r="A219" s="19"/>
      <c r="B219" s="21" t="s">
        <v>95</v>
      </c>
      <c r="C219" s="19"/>
      <c r="D219" s="19"/>
      <c r="E219" s="28" t="s">
        <v>5</v>
      </c>
      <c r="F219" s="28">
        <f>SUM(F205:F218)</f>
        <v>0</v>
      </c>
      <c r="G219" s="22"/>
    </row>
    <row r="220" spans="1:7" s="30" customFormat="1" ht="21" customHeight="1">
      <c r="A220" s="19">
        <v>15</v>
      </c>
      <c r="B220" s="21" t="s">
        <v>249</v>
      </c>
      <c r="C220" s="19"/>
      <c r="D220" s="19"/>
      <c r="E220" s="19"/>
      <c r="F220" s="28">
        <f>D220+(E220/2)</f>
        <v>0</v>
      </c>
      <c r="G220" s="22"/>
    </row>
    <row r="221" spans="1:7" s="30" customFormat="1" ht="21" customHeight="1">
      <c r="A221" s="19"/>
      <c r="B221" s="21"/>
      <c r="C221" s="19"/>
      <c r="D221" s="19"/>
      <c r="E221" s="19"/>
      <c r="F221" s="28">
        <f t="shared" ref="F221:F233" si="14">D221+(E221/2)</f>
        <v>0</v>
      </c>
      <c r="G221" s="22"/>
    </row>
    <row r="222" spans="1:7" s="30" customFormat="1" ht="21" customHeight="1">
      <c r="A222" s="19"/>
      <c r="B222" s="21" t="s">
        <v>252</v>
      </c>
      <c r="C222" s="19"/>
      <c r="D222" s="19"/>
      <c r="E222" s="19"/>
      <c r="F222" s="28">
        <f t="shared" si="14"/>
        <v>0</v>
      </c>
      <c r="G222" s="22"/>
    </row>
    <row r="223" spans="1:7" s="30" customFormat="1" ht="21" customHeight="1">
      <c r="A223" s="19"/>
      <c r="B223" s="21"/>
      <c r="C223" s="19"/>
      <c r="D223" s="19"/>
      <c r="E223" s="19"/>
      <c r="F223" s="28">
        <f t="shared" si="14"/>
        <v>0</v>
      </c>
      <c r="G223" s="22"/>
    </row>
    <row r="224" spans="1:7" s="30" customFormat="1" ht="21" customHeight="1">
      <c r="A224" s="19"/>
      <c r="B224" s="21" t="s">
        <v>253</v>
      </c>
      <c r="C224" s="19"/>
      <c r="D224" s="19"/>
      <c r="E224" s="19"/>
      <c r="F224" s="28">
        <f t="shared" si="14"/>
        <v>0</v>
      </c>
      <c r="G224" s="22"/>
    </row>
    <row r="225" spans="1:7" s="30" customFormat="1" ht="21" customHeight="1">
      <c r="A225" s="19"/>
      <c r="B225" s="21"/>
      <c r="C225" s="19"/>
      <c r="D225" s="19"/>
      <c r="E225" s="19"/>
      <c r="F225" s="28">
        <f t="shared" si="14"/>
        <v>0</v>
      </c>
      <c r="G225" s="22"/>
    </row>
    <row r="226" spans="1:7" s="30" customFormat="1" ht="21" customHeight="1">
      <c r="A226" s="19"/>
      <c r="B226" s="21" t="s">
        <v>254</v>
      </c>
      <c r="C226" s="19"/>
      <c r="D226" s="19"/>
      <c r="E226" s="19"/>
      <c r="F226" s="28">
        <f>D226+(E226/2)</f>
        <v>0</v>
      </c>
      <c r="G226" s="22"/>
    </row>
    <row r="227" spans="1:7" s="30" customFormat="1" ht="21" customHeight="1">
      <c r="A227" s="19"/>
      <c r="B227" s="21"/>
      <c r="C227" s="19"/>
      <c r="D227" s="19"/>
      <c r="E227" s="19"/>
      <c r="F227" s="28">
        <f>D227+(E227/2)</f>
        <v>0</v>
      </c>
      <c r="G227" s="22"/>
    </row>
    <row r="228" spans="1:7" s="30" customFormat="1" ht="21" customHeight="1">
      <c r="A228" s="19"/>
      <c r="B228" s="21" t="s">
        <v>128</v>
      </c>
      <c r="C228" s="19"/>
      <c r="D228" s="19"/>
      <c r="E228" s="19"/>
      <c r="F228" s="28">
        <f>D228+(E228/2)</f>
        <v>0</v>
      </c>
      <c r="G228" s="22"/>
    </row>
    <row r="229" spans="1:7" s="30" customFormat="1" ht="21" customHeight="1">
      <c r="A229" s="19"/>
      <c r="B229" s="21"/>
      <c r="C229" s="19"/>
      <c r="D229" s="19"/>
      <c r="E229" s="19"/>
      <c r="F229" s="28">
        <f>D229+(E229/2)</f>
        <v>0</v>
      </c>
      <c r="G229" s="22"/>
    </row>
    <row r="230" spans="1:7" s="31" customFormat="1" ht="21" customHeight="1">
      <c r="A230" s="23"/>
      <c r="B230" s="24" t="s">
        <v>255</v>
      </c>
      <c r="C230" s="23"/>
      <c r="D230" s="23"/>
      <c r="E230" s="23"/>
      <c r="F230" s="25">
        <f t="shared" si="14"/>
        <v>0</v>
      </c>
      <c r="G230" s="26" t="s">
        <v>91</v>
      </c>
    </row>
    <row r="231" spans="1:7" s="31" customFormat="1" ht="21" customHeight="1">
      <c r="A231" s="23"/>
      <c r="B231" s="24"/>
      <c r="C231" s="23"/>
      <c r="D231" s="23"/>
      <c r="E231" s="23"/>
      <c r="F231" s="25">
        <f t="shared" si="14"/>
        <v>0</v>
      </c>
      <c r="G231" s="26"/>
    </row>
    <row r="232" spans="1:7" s="31" customFormat="1" ht="21" customHeight="1">
      <c r="A232" s="23"/>
      <c r="B232" s="24" t="s">
        <v>256</v>
      </c>
      <c r="C232" s="23"/>
      <c r="D232" s="23"/>
      <c r="E232" s="23"/>
      <c r="F232" s="25">
        <f t="shared" si="14"/>
        <v>0</v>
      </c>
      <c r="G232" s="34" t="s">
        <v>92</v>
      </c>
    </row>
    <row r="233" spans="1:7" s="31" customFormat="1" ht="21" customHeight="1">
      <c r="A233" s="23"/>
      <c r="B233" s="24"/>
      <c r="C233" s="23"/>
      <c r="D233" s="23"/>
      <c r="E233" s="23"/>
      <c r="F233" s="25">
        <f t="shared" si="14"/>
        <v>0</v>
      </c>
      <c r="G233" s="26"/>
    </row>
    <row r="234" spans="1:7" s="13" customFormat="1" ht="21" customHeight="1">
      <c r="A234" s="19"/>
      <c r="B234" s="21"/>
      <c r="C234" s="19"/>
      <c r="D234" s="19"/>
      <c r="E234" s="28" t="s">
        <v>5</v>
      </c>
      <c r="F234" s="28">
        <f>SUM(F220:F233)</f>
        <v>0</v>
      </c>
      <c r="G234" s="22"/>
    </row>
    <row r="235" spans="1:7" s="30" customFormat="1" ht="21" customHeight="1">
      <c r="A235" s="19">
        <v>16</v>
      </c>
      <c r="B235" s="21" t="s">
        <v>257</v>
      </c>
      <c r="C235" s="19"/>
      <c r="D235" s="19"/>
      <c r="E235" s="19"/>
      <c r="F235" s="28">
        <f t="shared" ref="F235:F248" si="15">D235+(E235/2)</f>
        <v>0</v>
      </c>
      <c r="G235" s="29"/>
    </row>
    <row r="236" spans="1:7" s="30" customFormat="1" ht="21" customHeight="1">
      <c r="A236" s="19"/>
      <c r="B236" s="21"/>
      <c r="C236" s="19"/>
      <c r="D236" s="19"/>
      <c r="E236" s="19"/>
      <c r="F236" s="28">
        <f t="shared" si="15"/>
        <v>0</v>
      </c>
      <c r="G236" s="22"/>
    </row>
    <row r="237" spans="1:7" s="30" customFormat="1" ht="21" customHeight="1">
      <c r="A237" s="19"/>
      <c r="B237" s="21" t="s">
        <v>258</v>
      </c>
      <c r="C237" s="19"/>
      <c r="D237" s="19"/>
      <c r="E237" s="19"/>
      <c r="F237" s="28">
        <f t="shared" si="15"/>
        <v>0</v>
      </c>
      <c r="G237" s="22"/>
    </row>
    <row r="238" spans="1:7" s="30" customFormat="1" ht="21" customHeight="1">
      <c r="A238" s="19"/>
      <c r="B238" s="21"/>
      <c r="C238" s="19"/>
      <c r="D238" s="19"/>
      <c r="E238" s="19"/>
      <c r="F238" s="28">
        <f t="shared" si="15"/>
        <v>0</v>
      </c>
      <c r="G238" s="22"/>
    </row>
    <row r="239" spans="1:7" s="30" customFormat="1" ht="21" customHeight="1">
      <c r="A239" s="19"/>
      <c r="B239" s="21" t="s">
        <v>259</v>
      </c>
      <c r="C239" s="19"/>
      <c r="D239" s="19"/>
      <c r="E239" s="19"/>
      <c r="F239" s="28">
        <f t="shared" si="15"/>
        <v>0</v>
      </c>
      <c r="G239" s="22"/>
    </row>
    <row r="240" spans="1:7" s="30" customFormat="1" ht="21" customHeight="1">
      <c r="A240" s="19"/>
      <c r="B240" s="21"/>
      <c r="C240" s="19"/>
      <c r="D240" s="19"/>
      <c r="E240" s="19"/>
      <c r="F240" s="28">
        <f t="shared" si="15"/>
        <v>0</v>
      </c>
      <c r="G240" s="22"/>
    </row>
    <row r="241" spans="1:7" s="30" customFormat="1" ht="21" customHeight="1">
      <c r="A241" s="19"/>
      <c r="B241" s="21" t="s">
        <v>260</v>
      </c>
      <c r="C241" s="19"/>
      <c r="D241" s="19"/>
      <c r="E241" s="19"/>
      <c r="F241" s="28">
        <f t="shared" si="15"/>
        <v>0</v>
      </c>
      <c r="G241" s="22"/>
    </row>
    <row r="242" spans="1:7" s="30" customFormat="1" ht="21" customHeight="1">
      <c r="A242" s="19"/>
      <c r="B242" s="21"/>
      <c r="C242" s="19"/>
      <c r="D242" s="19"/>
      <c r="E242" s="19"/>
      <c r="F242" s="28">
        <f t="shared" si="15"/>
        <v>0</v>
      </c>
      <c r="G242" s="22"/>
    </row>
    <row r="243" spans="1:7" s="30" customFormat="1" ht="21" customHeight="1">
      <c r="A243" s="19"/>
      <c r="B243" s="21" t="s">
        <v>261</v>
      </c>
      <c r="C243" s="19"/>
      <c r="D243" s="19"/>
      <c r="E243" s="19"/>
      <c r="F243" s="28">
        <f t="shared" si="15"/>
        <v>0</v>
      </c>
      <c r="G243" s="22"/>
    </row>
    <row r="244" spans="1:7" s="30" customFormat="1" ht="21" customHeight="1">
      <c r="A244" s="19"/>
      <c r="B244" s="21"/>
      <c r="C244" s="19"/>
      <c r="D244" s="19"/>
      <c r="E244" s="19"/>
      <c r="F244" s="28">
        <f t="shared" si="15"/>
        <v>0</v>
      </c>
      <c r="G244" s="22"/>
    </row>
    <row r="245" spans="1:7" s="31" customFormat="1" ht="21" customHeight="1">
      <c r="A245" s="23"/>
      <c r="B245" s="24" t="s">
        <v>262</v>
      </c>
      <c r="C245" s="23"/>
      <c r="D245" s="23"/>
      <c r="E245" s="23"/>
      <c r="F245" s="25">
        <f t="shared" si="15"/>
        <v>0</v>
      </c>
      <c r="G245" s="26" t="s">
        <v>91</v>
      </c>
    </row>
    <row r="246" spans="1:7" s="31" customFormat="1" ht="21" customHeight="1">
      <c r="A246" s="23"/>
      <c r="B246" s="24"/>
      <c r="C246" s="23"/>
      <c r="D246" s="23"/>
      <c r="E246" s="23"/>
      <c r="F246" s="25">
        <f t="shared" si="15"/>
        <v>0</v>
      </c>
      <c r="G246" s="26"/>
    </row>
    <row r="247" spans="1:7" s="31" customFormat="1" ht="21" customHeight="1">
      <c r="A247" s="23"/>
      <c r="B247" s="24" t="s">
        <v>263</v>
      </c>
      <c r="C247" s="23"/>
      <c r="D247" s="23"/>
      <c r="E247" s="23"/>
      <c r="F247" s="25">
        <f t="shared" si="15"/>
        <v>0</v>
      </c>
      <c r="G247" s="26" t="s">
        <v>92</v>
      </c>
    </row>
    <row r="248" spans="1:7" s="31" customFormat="1" ht="21" customHeight="1">
      <c r="A248" s="23"/>
      <c r="B248" s="24"/>
      <c r="C248" s="23"/>
      <c r="D248" s="23"/>
      <c r="E248" s="23"/>
      <c r="F248" s="25">
        <f t="shared" si="15"/>
        <v>0</v>
      </c>
      <c r="G248" s="26"/>
    </row>
    <row r="249" spans="1:7" s="13" customFormat="1" ht="21" customHeight="1">
      <c r="A249" s="19"/>
      <c r="B249" s="21"/>
      <c r="C249" s="19"/>
      <c r="D249" s="19"/>
      <c r="E249" s="28" t="s">
        <v>5</v>
      </c>
      <c r="F249" s="28">
        <f>SUM(F235:F248)</f>
        <v>0</v>
      </c>
      <c r="G249" s="22"/>
    </row>
    <row r="250" spans="1:7" s="41" customFormat="1" ht="22.5">
      <c r="A250" s="35"/>
      <c r="B250" s="36"/>
      <c r="C250" s="37"/>
      <c r="D250" s="37" t="s">
        <v>17</v>
      </c>
      <c r="E250" s="38"/>
      <c r="F250" s="39">
        <f>SUM(F24,F39,F54,F69,F84,F99,F114,F129,F144,F159,F174,F189,F204,F219,F234,F249)</f>
        <v>0</v>
      </c>
      <c r="G250" s="40" t="s">
        <v>9</v>
      </c>
    </row>
    <row r="251" spans="1:7" s="43" customFormat="1" ht="21.75" customHeight="1">
      <c r="A251" s="42"/>
      <c r="D251" s="44" t="s">
        <v>10</v>
      </c>
      <c r="E251" s="44"/>
      <c r="F251" s="45">
        <f>G5</f>
        <v>150</v>
      </c>
      <c r="G251" s="46" t="s">
        <v>9</v>
      </c>
    </row>
    <row r="252" spans="1:7" s="43" customFormat="1" ht="21.75" customHeight="1">
      <c r="A252" s="42"/>
      <c r="B252" s="47"/>
      <c r="C252" s="148" t="s">
        <v>31</v>
      </c>
      <c r="D252" s="148"/>
      <c r="E252" s="148"/>
      <c r="F252" s="48">
        <f>F250-F251</f>
        <v>-150</v>
      </c>
      <c r="G252" s="46" t="s">
        <v>9</v>
      </c>
    </row>
    <row r="253" spans="1:7" s="43" customFormat="1" ht="21.75" customHeight="1">
      <c r="A253" s="49"/>
      <c r="B253" s="50"/>
      <c r="C253" s="165" t="s">
        <v>32</v>
      </c>
      <c r="D253" s="165"/>
      <c r="E253" s="165"/>
      <c r="F253" s="51">
        <f>F252*400</f>
        <v>-60000</v>
      </c>
      <c r="G253" s="52" t="s">
        <v>34</v>
      </c>
    </row>
    <row r="254" spans="1:7" s="43" customFormat="1" ht="21.75" customHeight="1">
      <c r="A254" s="53" t="s">
        <v>8</v>
      </c>
      <c r="B254" s="50"/>
      <c r="C254" s="143"/>
      <c r="D254" s="143"/>
      <c r="E254" s="143"/>
      <c r="F254" s="54"/>
      <c r="G254" s="52"/>
    </row>
    <row r="255" spans="1:7" s="56" customFormat="1" ht="17.25">
      <c r="A255" s="166" t="s">
        <v>11</v>
      </c>
      <c r="B255" s="167"/>
      <c r="C255" s="168"/>
      <c r="D255" s="166" t="s">
        <v>16</v>
      </c>
      <c r="E255" s="167"/>
      <c r="F255" s="168"/>
      <c r="G255" s="130" t="s">
        <v>17</v>
      </c>
    </row>
    <row r="256" spans="1:7" s="56" customFormat="1" ht="17.25">
      <c r="A256" s="169" t="s">
        <v>129</v>
      </c>
      <c r="B256" s="170"/>
      <c r="C256" s="171"/>
      <c r="D256" s="162" t="s">
        <v>130</v>
      </c>
      <c r="E256" s="163"/>
      <c r="F256" s="164"/>
      <c r="G256" s="55" t="s">
        <v>131</v>
      </c>
    </row>
    <row r="257" spans="1:11" s="59" customFormat="1" ht="17.25">
      <c r="A257" s="32" t="s">
        <v>12</v>
      </c>
      <c r="B257" s="57"/>
      <c r="C257" s="58"/>
      <c r="D257" s="162" t="s">
        <v>13</v>
      </c>
      <c r="E257" s="163"/>
      <c r="F257" s="164"/>
      <c r="G257" s="55" t="s">
        <v>18</v>
      </c>
    </row>
    <row r="258" spans="1:11" s="59" customFormat="1" ht="17.25">
      <c r="A258" s="169" t="s">
        <v>59</v>
      </c>
      <c r="B258" s="170"/>
      <c r="C258" s="171"/>
      <c r="D258" s="162" t="s">
        <v>57</v>
      </c>
      <c r="E258" s="163"/>
      <c r="F258" s="164"/>
      <c r="G258" s="60" t="s">
        <v>56</v>
      </c>
    </row>
    <row r="259" spans="1:11" s="59" customFormat="1" ht="17.25">
      <c r="A259" s="61" t="s">
        <v>21</v>
      </c>
      <c r="B259" s="61"/>
      <c r="C259" s="62"/>
      <c r="D259" s="159" t="s">
        <v>14</v>
      </c>
      <c r="E259" s="160"/>
      <c r="F259" s="161"/>
      <c r="G259" s="60" t="s">
        <v>19</v>
      </c>
    </row>
    <row r="260" spans="1:11" s="59" customFormat="1" ht="17.25">
      <c r="A260" s="63" t="s">
        <v>22</v>
      </c>
      <c r="B260" s="64"/>
      <c r="C260" s="65"/>
      <c r="D260" s="66"/>
      <c r="E260" s="66"/>
      <c r="F260" s="65"/>
      <c r="G260" s="67"/>
    </row>
    <row r="261" spans="1:11" s="59" customFormat="1" ht="17.25">
      <c r="A261" s="61" t="s">
        <v>23</v>
      </c>
      <c r="C261" s="62"/>
      <c r="D261" s="159" t="s">
        <v>15</v>
      </c>
      <c r="E261" s="160"/>
      <c r="F261" s="161"/>
      <c r="G261" s="68" t="s">
        <v>20</v>
      </c>
    </row>
    <row r="262" spans="1:11" s="59" customFormat="1" ht="17.25">
      <c r="A262" s="64" t="s">
        <v>24</v>
      </c>
      <c r="B262" s="66"/>
      <c r="C262" s="65"/>
      <c r="D262" s="66"/>
      <c r="F262" s="65"/>
      <c r="G262" s="67"/>
    </row>
    <row r="263" spans="1:11" s="59" customFormat="1" ht="17.25">
      <c r="A263" s="162" t="s">
        <v>35</v>
      </c>
      <c r="B263" s="163"/>
      <c r="C263" s="163"/>
      <c r="D263" s="163"/>
      <c r="E263" s="163"/>
      <c r="F263" s="163"/>
      <c r="G263" s="164"/>
    </row>
    <row r="264" spans="1:11" s="59" customFormat="1" ht="17.25">
      <c r="A264" s="69" t="s">
        <v>28</v>
      </c>
      <c r="B264" s="70"/>
      <c r="C264" s="70"/>
      <c r="D264" s="70"/>
      <c r="E264" s="70"/>
      <c r="F264" s="70"/>
      <c r="G264" s="71"/>
    </row>
    <row r="265" spans="1:11" s="59" customFormat="1" ht="17.25">
      <c r="A265" s="72" t="s">
        <v>29</v>
      </c>
      <c r="G265" s="62"/>
    </row>
    <row r="266" spans="1:11" s="59" customFormat="1" ht="17.25">
      <c r="A266" s="73" t="s">
        <v>30</v>
      </c>
      <c r="B266" s="66"/>
      <c r="C266" s="66"/>
      <c r="D266" s="66"/>
      <c r="E266" s="66"/>
      <c r="F266" s="66"/>
      <c r="G266" s="65"/>
    </row>
    <row r="267" spans="1:11" s="13" customFormat="1" ht="21.75" customHeight="1">
      <c r="A267" s="74"/>
      <c r="B267" s="75"/>
      <c r="C267" s="157" t="s">
        <v>25</v>
      </c>
      <c r="D267" s="157"/>
      <c r="E267" s="157"/>
      <c r="F267" s="157"/>
      <c r="G267" s="158"/>
      <c r="H267" s="76"/>
      <c r="J267" s="76"/>
      <c r="K267" s="77"/>
    </row>
    <row r="268" spans="1:11" s="13" customFormat="1" ht="21.75" customHeight="1">
      <c r="A268" s="78"/>
      <c r="C268" s="155"/>
      <c r="D268" s="155"/>
      <c r="E268" s="155"/>
      <c r="F268" s="155"/>
      <c r="G268" s="156"/>
      <c r="H268" s="76"/>
      <c r="J268" s="76"/>
      <c r="K268" s="77"/>
    </row>
    <row r="269" spans="1:11" s="13" customFormat="1" ht="21.75" customHeight="1">
      <c r="A269" s="78"/>
      <c r="C269" s="155" t="s">
        <v>33</v>
      </c>
      <c r="D269" s="155"/>
      <c r="E269" s="155"/>
      <c r="F269" s="155"/>
      <c r="G269" s="156"/>
      <c r="H269" s="76"/>
      <c r="J269" s="76"/>
    </row>
    <row r="270" spans="1:11" s="13" customFormat="1" ht="21.75" customHeight="1">
      <c r="A270" s="78"/>
      <c r="C270" s="155" t="str">
        <f>"("&amp;B5&amp;")"</f>
        <v>("โปรดระบุ")</v>
      </c>
      <c r="D270" s="155"/>
      <c r="E270" s="155"/>
      <c r="F270" s="155"/>
      <c r="G270" s="156"/>
      <c r="H270" s="76"/>
      <c r="J270" s="76"/>
      <c r="K270" s="77"/>
    </row>
    <row r="271" spans="1:11" s="13" customFormat="1" ht="21.75" customHeight="1">
      <c r="A271" s="78"/>
      <c r="C271" s="155" t="str">
        <f>B6</f>
        <v>อาจารย์</v>
      </c>
      <c r="D271" s="155"/>
      <c r="E271" s="155"/>
      <c r="F271" s="155"/>
      <c r="G271" s="156"/>
      <c r="H271" s="76"/>
      <c r="J271" s="76"/>
      <c r="K271" s="77"/>
    </row>
    <row r="272" spans="1:11" ht="21.75" customHeight="1">
      <c r="A272" s="138"/>
      <c r="B272" s="139"/>
      <c r="C272" s="153"/>
      <c r="D272" s="153"/>
      <c r="E272" s="153"/>
      <c r="F272" s="153"/>
      <c r="G272" s="154"/>
      <c r="H272" s="136"/>
      <c r="J272" s="136"/>
      <c r="K272" s="137"/>
    </row>
  </sheetData>
  <mergeCells count="24">
    <mergeCell ref="C267:G267"/>
    <mergeCell ref="D261:F261"/>
    <mergeCell ref="D258:F258"/>
    <mergeCell ref="A263:G263"/>
    <mergeCell ref="C253:E253"/>
    <mergeCell ref="A255:C255"/>
    <mergeCell ref="D255:F255"/>
    <mergeCell ref="D257:F257"/>
    <mergeCell ref="D259:F259"/>
    <mergeCell ref="A258:C258"/>
    <mergeCell ref="A256:C256"/>
    <mergeCell ref="D256:F256"/>
    <mergeCell ref="C272:G272"/>
    <mergeCell ref="C271:G271"/>
    <mergeCell ref="C270:G270"/>
    <mergeCell ref="C269:G269"/>
    <mergeCell ref="C268:G268"/>
    <mergeCell ref="A1:G1"/>
    <mergeCell ref="A8:B8"/>
    <mergeCell ref="D8:F8"/>
    <mergeCell ref="C252:E252"/>
    <mergeCell ref="B5:C5"/>
    <mergeCell ref="F2:G2"/>
    <mergeCell ref="G8:G9"/>
  </mergeCells>
  <phoneticPr fontId="2" type="noConversion"/>
  <printOptions horizontalCentered="1"/>
  <pageMargins left="0.02" right="0.02" top="0.81" bottom="0.66" header="0.31496062992126" footer="0.31496062992126"/>
  <pageSetup paperSize="9" orientation="portrait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workbookViewId="0">
      <selection activeCell="G4" sqref="G4"/>
    </sheetView>
  </sheetViews>
  <sheetFormatPr defaultRowHeight="23.25"/>
  <cols>
    <col min="1" max="1" width="11.42578125" style="2" customWidth="1"/>
    <col min="2" max="2" width="9.28515625" style="2" bestFit="1" customWidth="1"/>
    <col min="3" max="7" width="9.140625" style="2"/>
    <col min="8" max="8" width="11.85546875" style="2" customWidth="1"/>
    <col min="9" max="9" width="10.28515625" style="2" customWidth="1"/>
    <col min="10" max="10" width="9.28515625" style="2" bestFit="1" customWidth="1"/>
    <col min="11" max="16384" width="9.140625" style="2"/>
  </cols>
  <sheetData>
    <row r="1" spans="1:9" ht="57" customHeight="1">
      <c r="A1" s="172" t="s">
        <v>36</v>
      </c>
      <c r="B1" s="172"/>
      <c r="C1" s="172"/>
      <c r="D1" s="172"/>
      <c r="E1" s="172"/>
      <c r="F1" s="172"/>
      <c r="G1" s="172"/>
      <c r="H1" s="172"/>
      <c r="I1" s="172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41" t="s">
        <v>96</v>
      </c>
      <c r="B3" s="3" t="str">
        <f>"คณะ"&amp;'1_2567'!B2</f>
        <v>คณะศิลปศาสตร์และวิทยาการจัดการ</v>
      </c>
      <c r="C3" s="3"/>
      <c r="D3" s="3"/>
      <c r="E3" s="3"/>
      <c r="F3" s="3"/>
      <c r="G3" s="3" t="s">
        <v>37</v>
      </c>
      <c r="H3" s="4" t="s">
        <v>269</v>
      </c>
      <c r="I3" s="4"/>
    </row>
    <row r="4" spans="1:9">
      <c r="A4" s="3" t="s">
        <v>134</v>
      </c>
      <c r="B4" s="5"/>
      <c r="C4" s="5"/>
      <c r="D4" s="3"/>
      <c r="E4" s="3"/>
      <c r="F4" s="3"/>
      <c r="G4" s="3" t="s">
        <v>41</v>
      </c>
      <c r="H4" s="5"/>
      <c r="I4" s="5"/>
    </row>
    <row r="5" spans="1:9">
      <c r="A5" s="41" t="s">
        <v>38</v>
      </c>
      <c r="B5" s="3" t="s">
        <v>39</v>
      </c>
      <c r="C5" s="6"/>
      <c r="D5" s="3"/>
      <c r="E5" s="3"/>
      <c r="F5" s="3"/>
      <c r="G5" s="3"/>
      <c r="H5" s="3"/>
      <c r="I5" s="7" t="str">
        <f>'1_2567'!D2</f>
        <v>1/2567</v>
      </c>
    </row>
    <row r="6" spans="1:9" ht="10.5" customHeight="1">
      <c r="A6" s="8"/>
      <c r="B6" s="8"/>
      <c r="C6" s="8"/>
      <c r="D6" s="8"/>
      <c r="E6" s="8"/>
      <c r="F6" s="8"/>
      <c r="G6" s="8"/>
      <c r="H6" s="8"/>
      <c r="I6" s="8"/>
    </row>
    <row r="7" spans="1:9" ht="32.25" customHeight="1">
      <c r="A7" s="131" t="s">
        <v>40</v>
      </c>
      <c r="B7" s="9" t="s">
        <v>58</v>
      </c>
      <c r="C7" s="3"/>
      <c r="D7" s="3"/>
      <c r="E7" s="3"/>
      <c r="F7" s="3"/>
      <c r="G7" s="3"/>
      <c r="H7" s="3"/>
      <c r="I7" s="3"/>
    </row>
    <row r="8" spans="1:9">
      <c r="A8" s="3"/>
      <c r="B8" s="3"/>
      <c r="C8" s="3"/>
      <c r="D8" s="3"/>
      <c r="E8" s="3"/>
      <c r="F8" s="3"/>
      <c r="G8" s="3"/>
      <c r="H8" s="3"/>
      <c r="I8" s="3"/>
    </row>
    <row r="9" spans="1:9">
      <c r="A9" s="3"/>
      <c r="B9" s="3" t="str">
        <f>"ตามที่  คณะศิลปศาสตร์และวิทยาการจัดการ  ได้จัดการเรียนการสอนภาคการศึกษาที่  "&amp;'1_2567'!D2</f>
        <v>ตามที่  คณะศิลปศาสตร์และวิทยาการจัดการ  ได้จัดการเรียนการสอนภาคการศึกษาที่  1/2567</v>
      </c>
      <c r="C9" s="3"/>
      <c r="D9" s="3"/>
      <c r="E9" s="3"/>
      <c r="F9" s="3"/>
      <c r="G9" s="3"/>
      <c r="H9" s="3"/>
      <c r="I9" s="7"/>
    </row>
    <row r="10" spans="1:9">
      <c r="A10" s="3" t="str">
        <f>"ระหว่างเดือน "&amp;'1_2567'!F2&amp;"  นั้น"</f>
        <v>ระหว่างเดือน 24 มิถุนายน - 11 ตุลาคม 2567  นั้น</v>
      </c>
      <c r="B10" s="3"/>
      <c r="C10" s="3"/>
      <c r="D10" s="3"/>
      <c r="E10" s="3"/>
      <c r="F10" s="3"/>
      <c r="G10" s="3"/>
      <c r="H10" s="3"/>
      <c r="I10" s="3"/>
    </row>
    <row r="11" spans="1:9">
      <c r="A11" s="3"/>
      <c r="B11" s="173"/>
      <c r="C11" s="173"/>
      <c r="D11" s="3"/>
      <c r="E11" s="3"/>
      <c r="F11" s="3"/>
      <c r="G11" s="3"/>
      <c r="H11" s="3"/>
      <c r="I11" s="3"/>
    </row>
    <row r="12" spans="1:9">
      <c r="A12" s="3"/>
      <c r="B12" s="3" t="s">
        <v>52</v>
      </c>
      <c r="C12" s="3"/>
      <c r="D12" s="3"/>
      <c r="E12" s="3"/>
      <c r="F12" s="3"/>
      <c r="G12" s="3"/>
      <c r="H12" s="3"/>
      <c r="I12" s="3"/>
    </row>
    <row r="13" spans="1:9">
      <c r="A13" s="174" t="s">
        <v>46</v>
      </c>
      <c r="B13" s="174"/>
      <c r="C13" s="174"/>
      <c r="D13" s="174"/>
      <c r="E13" s="174"/>
      <c r="F13" s="10">
        <f>'1_2567'!F252</f>
        <v>-150</v>
      </c>
      <c r="G13" s="3" t="s">
        <v>9</v>
      </c>
      <c r="H13" s="3" t="s">
        <v>47</v>
      </c>
      <c r="I13" s="3"/>
    </row>
    <row r="14" spans="1:9">
      <c r="A14" s="11">
        <f>'1_2567'!F253</f>
        <v>-60000</v>
      </c>
      <c r="B14" s="3" t="s">
        <v>34</v>
      </c>
      <c r="C14" s="174" t="str">
        <f>"("&amp;BAHTTEXT(A14)&amp;")"</f>
        <v>(ลบหกหมื่นบาทถ้วน)</v>
      </c>
      <c r="D14" s="174"/>
      <c r="E14" s="174"/>
      <c r="F14" s="174"/>
      <c r="G14" s="3" t="s">
        <v>48</v>
      </c>
      <c r="H14" s="3"/>
      <c r="I14" s="3"/>
    </row>
    <row r="15" spans="1:9">
      <c r="A15" s="3" t="s">
        <v>87</v>
      </c>
      <c r="B15" s="3"/>
      <c r="C15" s="3"/>
      <c r="D15" s="3"/>
      <c r="E15" s="3"/>
      <c r="F15" s="3"/>
      <c r="G15" s="3"/>
      <c r="H15" s="3"/>
      <c r="I15" s="3"/>
    </row>
    <row r="16" spans="1:9">
      <c r="A16" s="3"/>
      <c r="B16" s="3"/>
      <c r="C16" s="3"/>
      <c r="D16" s="3"/>
      <c r="E16" s="3"/>
      <c r="F16" s="3"/>
      <c r="G16" s="3"/>
      <c r="H16" s="3"/>
      <c r="I16" s="3"/>
    </row>
    <row r="17" spans="1:9">
      <c r="A17" s="3"/>
      <c r="B17" s="3" t="s">
        <v>49</v>
      </c>
      <c r="C17" s="3"/>
      <c r="D17" s="3"/>
      <c r="E17" s="3"/>
      <c r="F17" s="3"/>
      <c r="G17" s="3"/>
      <c r="H17" s="3"/>
      <c r="I17" s="3"/>
    </row>
    <row r="18" spans="1:9">
      <c r="A18" s="3"/>
      <c r="B18" s="3"/>
      <c r="C18" s="3"/>
      <c r="D18" s="3"/>
      <c r="E18" s="3"/>
      <c r="F18" s="3"/>
      <c r="G18" s="3"/>
      <c r="H18" s="3"/>
      <c r="I18" s="3"/>
    </row>
    <row r="19" spans="1:9">
      <c r="A19" s="3"/>
      <c r="B19" s="3"/>
      <c r="C19" s="3"/>
      <c r="D19" s="3"/>
      <c r="E19" s="3"/>
      <c r="F19" s="3"/>
      <c r="G19" s="3"/>
      <c r="H19" s="3"/>
      <c r="I19" s="3"/>
    </row>
    <row r="20" spans="1:9">
      <c r="A20" s="3"/>
      <c r="B20" s="3"/>
      <c r="C20" s="3"/>
      <c r="D20" s="3"/>
      <c r="E20" s="173" t="str">
        <f>'1_2567'!C269</f>
        <v>ลงชื่อ…………………………………</v>
      </c>
      <c r="F20" s="173"/>
      <c r="G20" s="173"/>
      <c r="H20" s="173"/>
      <c r="I20" s="3"/>
    </row>
    <row r="21" spans="1:9">
      <c r="A21" s="3"/>
      <c r="B21" s="3"/>
      <c r="C21" s="3"/>
      <c r="D21" s="3"/>
      <c r="E21" s="173" t="str">
        <f>'1_2567'!C270</f>
        <v>("โปรดระบุ")</v>
      </c>
      <c r="F21" s="173"/>
      <c r="G21" s="173"/>
      <c r="H21" s="173"/>
      <c r="I21" s="3"/>
    </row>
    <row r="22" spans="1:9">
      <c r="A22" s="3"/>
      <c r="B22" s="3"/>
      <c r="C22" s="3"/>
      <c r="D22" s="3"/>
      <c r="E22" s="173" t="str">
        <f>'1_2567'!C271</f>
        <v>อาจารย์</v>
      </c>
      <c r="F22" s="173"/>
      <c r="G22" s="173"/>
      <c r="H22" s="173"/>
      <c r="I22" s="3"/>
    </row>
    <row r="23" spans="1:9">
      <c r="A23" s="3"/>
      <c r="B23" s="3"/>
      <c r="C23" s="3"/>
      <c r="D23" s="3"/>
      <c r="E23" s="3"/>
      <c r="F23" s="3"/>
      <c r="G23" s="3"/>
      <c r="H23" s="3"/>
      <c r="I23" s="3"/>
    </row>
    <row r="24" spans="1:9">
      <c r="A24" s="3" t="s">
        <v>126</v>
      </c>
      <c r="B24" s="1"/>
      <c r="C24" s="1"/>
      <c r="D24" s="1"/>
      <c r="E24" s="1"/>
      <c r="F24" s="1"/>
      <c r="G24" s="1"/>
      <c r="H24" s="1"/>
      <c r="I24" s="1"/>
    </row>
    <row r="25" spans="1:9">
      <c r="A25" s="12" t="s">
        <v>102</v>
      </c>
      <c r="B25" s="3" t="s">
        <v>97</v>
      </c>
      <c r="C25" s="1"/>
      <c r="D25" s="1"/>
      <c r="E25" s="1"/>
      <c r="F25" s="1"/>
      <c r="G25" s="1"/>
      <c r="H25" s="1"/>
      <c r="I25" s="1"/>
    </row>
    <row r="26" spans="1:9">
      <c r="A26" s="12" t="s">
        <v>102</v>
      </c>
      <c r="B26" s="3" t="s">
        <v>98</v>
      </c>
      <c r="C26" s="1"/>
      <c r="D26" s="1"/>
      <c r="E26" s="1"/>
      <c r="F26" s="1"/>
      <c r="G26" s="1"/>
      <c r="H26" s="1"/>
      <c r="I26" s="1"/>
    </row>
    <row r="27" spans="1:9">
      <c r="A27" s="12" t="s">
        <v>102</v>
      </c>
      <c r="B27" s="3" t="s">
        <v>99</v>
      </c>
      <c r="C27" s="1"/>
      <c r="D27" s="1"/>
      <c r="E27" s="1"/>
      <c r="F27" s="1"/>
      <c r="G27" s="1"/>
      <c r="H27" s="1"/>
      <c r="I27" s="1"/>
    </row>
    <row r="28" spans="1:9">
      <c r="A28" s="12" t="s">
        <v>102</v>
      </c>
      <c r="B28" s="3" t="s">
        <v>100</v>
      </c>
    </row>
    <row r="29" spans="1:9">
      <c r="A29" s="12" t="s">
        <v>102</v>
      </c>
      <c r="B29" s="3" t="s">
        <v>101</v>
      </c>
    </row>
  </sheetData>
  <mergeCells count="7">
    <mergeCell ref="A1:I1"/>
    <mergeCell ref="E20:H20"/>
    <mergeCell ref="E21:H21"/>
    <mergeCell ref="E22:H22"/>
    <mergeCell ref="A13:E13"/>
    <mergeCell ref="C14:F14"/>
    <mergeCell ref="B11:C11"/>
  </mergeCells>
  <phoneticPr fontId="2" type="noConversion"/>
  <pageMargins left="0.75" right="0.4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3"/>
  <sheetViews>
    <sheetView workbookViewId="0">
      <selection activeCell="H6" sqref="H6"/>
    </sheetView>
  </sheetViews>
  <sheetFormatPr defaultRowHeight="22.5"/>
  <cols>
    <col min="1" max="1" width="6" style="3" customWidth="1"/>
    <col min="2" max="2" width="27.140625" style="3" customWidth="1"/>
    <col min="3" max="3" width="15.85546875" style="3" customWidth="1"/>
    <col min="4" max="4" width="11.28515625" style="3" customWidth="1"/>
    <col min="5" max="6" width="15.42578125" style="3" customWidth="1"/>
    <col min="7" max="7" width="15" style="3" customWidth="1"/>
    <col min="8" max="8" width="11.85546875" style="3" customWidth="1"/>
    <col min="9" max="9" width="14.5703125" style="3" customWidth="1"/>
    <col min="10" max="10" width="11.42578125" style="3" customWidth="1"/>
    <col min="11" max="11" width="12.28515625" style="3" customWidth="1"/>
    <col min="12" max="16384" width="9.140625" style="3"/>
  </cols>
  <sheetData>
    <row r="1" spans="1:11">
      <c r="A1" s="144" t="s">
        <v>60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>
      <c r="A2" s="144" t="s">
        <v>137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1" ht="15.75" customHeight="1"/>
    <row r="4" spans="1:11" s="82" customFormat="1">
      <c r="A4" s="175" t="s">
        <v>61</v>
      </c>
      <c r="B4" s="175" t="s">
        <v>62</v>
      </c>
      <c r="C4" s="175" t="s">
        <v>63</v>
      </c>
      <c r="D4" s="175" t="s">
        <v>64</v>
      </c>
      <c r="E4" s="175" t="s">
        <v>65</v>
      </c>
      <c r="F4" s="175"/>
      <c r="G4" s="176" t="s">
        <v>66</v>
      </c>
      <c r="H4" s="175" t="s">
        <v>67</v>
      </c>
      <c r="I4" s="175" t="s">
        <v>68</v>
      </c>
      <c r="J4" s="177" t="s">
        <v>69</v>
      </c>
      <c r="K4" s="175" t="s">
        <v>8</v>
      </c>
    </row>
    <row r="5" spans="1:11" s="82" customFormat="1" ht="62.25" customHeight="1">
      <c r="A5" s="175"/>
      <c r="B5" s="175"/>
      <c r="C5" s="175"/>
      <c r="D5" s="175"/>
      <c r="E5" s="83" t="s">
        <v>70</v>
      </c>
      <c r="F5" s="83" t="s">
        <v>71</v>
      </c>
      <c r="G5" s="176"/>
      <c r="H5" s="175"/>
      <c r="I5" s="175"/>
      <c r="J5" s="178"/>
      <c r="K5" s="175"/>
    </row>
    <row r="6" spans="1:11">
      <c r="A6" s="84">
        <v>1</v>
      </c>
      <c r="B6" s="85" t="str">
        <f>'1_2567'!B5:C5</f>
        <v>"โปรดระบุ"</v>
      </c>
      <c r="C6" s="84" t="str">
        <f>'1_2567'!B6</f>
        <v>อาจารย์</v>
      </c>
      <c r="D6" s="84"/>
      <c r="E6" s="84" t="s">
        <v>89</v>
      </c>
      <c r="F6" s="84"/>
      <c r="G6" s="86">
        <f>บันทึกหน้าแบบฟอร์ม!F13</f>
        <v>-150</v>
      </c>
      <c r="H6" s="87">
        <f>B14</f>
        <v>-60000</v>
      </c>
      <c r="I6" s="85"/>
      <c r="J6" s="85"/>
      <c r="K6" s="85"/>
    </row>
    <row r="7" spans="1:11">
      <c r="A7" s="88"/>
      <c r="B7" s="88"/>
      <c r="C7" s="89"/>
      <c r="D7" s="89"/>
      <c r="E7" s="89"/>
      <c r="F7" s="89"/>
      <c r="G7" s="89"/>
      <c r="H7" s="90"/>
      <c r="I7" s="88"/>
      <c r="J7" s="88"/>
      <c r="K7" s="88"/>
    </row>
    <row r="8" spans="1:11">
      <c r="A8" s="88"/>
      <c r="B8" s="88"/>
      <c r="C8" s="89"/>
      <c r="D8" s="89"/>
      <c r="E8" s="89"/>
      <c r="F8" s="89"/>
      <c r="G8" s="89"/>
      <c r="H8" s="90"/>
      <c r="I8" s="88"/>
      <c r="J8" s="88"/>
      <c r="K8" s="88"/>
    </row>
    <row r="9" spans="1:11">
      <c r="A9" s="88"/>
      <c r="B9" s="88"/>
      <c r="C9" s="89"/>
      <c r="D9" s="89"/>
      <c r="E9" s="89"/>
      <c r="F9" s="89"/>
      <c r="G9" s="89"/>
      <c r="H9" s="90"/>
      <c r="I9" s="88"/>
      <c r="J9" s="88"/>
      <c r="K9" s="88"/>
    </row>
    <row r="10" spans="1:11">
      <c r="A10" s="88"/>
      <c r="B10" s="88"/>
      <c r="C10" s="89"/>
      <c r="D10" s="89"/>
      <c r="E10" s="89"/>
      <c r="F10" s="89"/>
      <c r="G10" s="89"/>
      <c r="H10" s="89"/>
      <c r="I10" s="88"/>
      <c r="J10" s="88"/>
      <c r="K10" s="88"/>
    </row>
    <row r="11" spans="1:11">
      <c r="A11" s="91"/>
      <c r="B11" s="91"/>
      <c r="C11" s="92"/>
      <c r="D11" s="92"/>
      <c r="E11" s="92"/>
      <c r="F11" s="92"/>
      <c r="G11" s="92"/>
      <c r="H11" s="92"/>
      <c r="I11" s="91"/>
      <c r="J11" s="91"/>
      <c r="K11" s="91"/>
    </row>
    <row r="12" spans="1:11" s="13" customFormat="1" ht="20.25">
      <c r="A12" s="74"/>
      <c r="B12" s="75"/>
      <c r="C12" s="93"/>
      <c r="D12" s="74"/>
      <c r="E12" s="179" t="s">
        <v>72</v>
      </c>
      <c r="F12" s="179"/>
      <c r="G12" s="93"/>
      <c r="H12" s="74"/>
      <c r="I12" s="179" t="s">
        <v>73</v>
      </c>
      <c r="J12" s="179"/>
      <c r="K12" s="93"/>
    </row>
    <row r="13" spans="1:11" s="13" customFormat="1" ht="27.75" customHeight="1">
      <c r="A13" s="94" t="s">
        <v>84</v>
      </c>
      <c r="B13" s="3"/>
      <c r="C13" s="95"/>
      <c r="D13" s="180" t="s">
        <v>74</v>
      </c>
      <c r="E13" s="174"/>
      <c r="F13" s="174"/>
      <c r="G13" s="181"/>
      <c r="H13" s="180" t="s">
        <v>75</v>
      </c>
      <c r="I13" s="174"/>
      <c r="J13" s="174"/>
      <c r="K13" s="181"/>
    </row>
    <row r="14" spans="1:11" s="13" customFormat="1">
      <c r="A14" s="94"/>
      <c r="B14" s="96">
        <f>บันทึกหน้าแบบฟอร์ม!A14</f>
        <v>-60000</v>
      </c>
      <c r="C14" s="97" t="s">
        <v>34</v>
      </c>
      <c r="D14" s="182" t="str">
        <f>บันทึกหน้าแบบฟอร์ม!E21</f>
        <v>("โปรดระบุ")</v>
      </c>
      <c r="E14" s="173"/>
      <c r="F14" s="173"/>
      <c r="G14" s="183"/>
      <c r="H14" s="184" t="s">
        <v>76</v>
      </c>
      <c r="I14" s="155"/>
      <c r="J14" s="155"/>
      <c r="K14" s="156"/>
    </row>
    <row r="15" spans="1:11" s="13" customFormat="1" ht="23.25" customHeight="1">
      <c r="A15" s="94"/>
      <c r="B15" s="3" t="str">
        <f>บันทึกหน้าแบบฟอร์ม!C14</f>
        <v>(ลบหกหมื่นบาทถ้วน)</v>
      </c>
      <c r="C15" s="97"/>
      <c r="D15" s="182" t="s">
        <v>85</v>
      </c>
      <c r="E15" s="173"/>
      <c r="F15" s="173"/>
      <c r="G15" s="183"/>
      <c r="H15" s="180" t="s">
        <v>77</v>
      </c>
      <c r="I15" s="174"/>
      <c r="J15" s="174"/>
      <c r="K15" s="181"/>
    </row>
    <row r="16" spans="1:11" s="13" customFormat="1" ht="24.75" customHeight="1">
      <c r="A16" s="94"/>
      <c r="B16" s="3"/>
      <c r="C16" s="97"/>
      <c r="D16" s="180" t="s">
        <v>78</v>
      </c>
      <c r="E16" s="174"/>
      <c r="F16" s="174"/>
      <c r="G16" s="181"/>
      <c r="H16" s="180" t="s">
        <v>78</v>
      </c>
      <c r="I16" s="174"/>
      <c r="J16" s="174"/>
      <c r="K16" s="181"/>
    </row>
    <row r="17" spans="1:11" s="13" customFormat="1" ht="15.75" customHeight="1">
      <c r="A17" s="79"/>
      <c r="B17" s="80"/>
      <c r="C17" s="98"/>
      <c r="D17" s="185"/>
      <c r="E17" s="186"/>
      <c r="F17" s="186"/>
      <c r="G17" s="187"/>
      <c r="H17" s="185"/>
      <c r="I17" s="186"/>
      <c r="J17" s="186"/>
      <c r="K17" s="187"/>
    </row>
    <row r="18" spans="1:11" s="13" customFormat="1" ht="26.25" customHeight="1">
      <c r="A18" s="188" t="s">
        <v>26</v>
      </c>
      <c r="B18" s="179"/>
      <c r="C18" s="179"/>
      <c r="D18" s="179"/>
      <c r="E18" s="189"/>
      <c r="F18" s="188" t="s">
        <v>27</v>
      </c>
      <c r="G18" s="179"/>
      <c r="H18" s="179"/>
      <c r="I18" s="179"/>
      <c r="J18" s="179"/>
      <c r="K18" s="189"/>
    </row>
    <row r="19" spans="1:11" s="13" customFormat="1" ht="30" customHeight="1">
      <c r="A19" s="182" t="s">
        <v>82</v>
      </c>
      <c r="B19" s="173"/>
      <c r="C19" s="173"/>
      <c r="D19" s="173"/>
      <c r="E19" s="183"/>
      <c r="F19" s="180" t="s">
        <v>79</v>
      </c>
      <c r="G19" s="174"/>
      <c r="H19" s="174"/>
      <c r="I19" s="174"/>
      <c r="J19" s="174"/>
      <c r="K19" s="181"/>
    </row>
    <row r="20" spans="1:11" s="13" customFormat="1" ht="24" customHeight="1">
      <c r="A20" s="182" t="s">
        <v>93</v>
      </c>
      <c r="B20" s="173"/>
      <c r="C20" s="173"/>
      <c r="D20" s="173"/>
      <c r="E20" s="183"/>
      <c r="F20" s="191" t="s">
        <v>86</v>
      </c>
      <c r="G20" s="192"/>
      <c r="H20" s="192"/>
      <c r="I20" s="192"/>
      <c r="J20" s="192"/>
      <c r="K20" s="193"/>
    </row>
    <row r="21" spans="1:11" s="13" customFormat="1" ht="30.75" customHeight="1">
      <c r="A21" s="182" t="s">
        <v>94</v>
      </c>
      <c r="B21" s="173"/>
      <c r="C21" s="173"/>
      <c r="D21" s="173"/>
      <c r="E21" s="183"/>
      <c r="F21" s="180" t="s">
        <v>80</v>
      </c>
      <c r="G21" s="174"/>
      <c r="H21" s="174"/>
      <c r="I21" s="174"/>
      <c r="J21" s="174"/>
      <c r="K21" s="181"/>
    </row>
    <row r="22" spans="1:11" s="13" customFormat="1" ht="24.75" customHeight="1">
      <c r="A22" s="194" t="s">
        <v>83</v>
      </c>
      <c r="B22" s="194"/>
      <c r="C22" s="194"/>
      <c r="D22" s="194"/>
      <c r="E22" s="194"/>
      <c r="F22" s="195" t="s">
        <v>81</v>
      </c>
      <c r="G22" s="195"/>
      <c r="H22" s="195"/>
      <c r="I22" s="195"/>
      <c r="J22" s="195"/>
      <c r="K22" s="195"/>
    </row>
    <row r="23" spans="1:11" s="13" customFormat="1">
      <c r="A23" s="190"/>
      <c r="B23" s="190"/>
      <c r="C23" s="190"/>
      <c r="D23" s="190"/>
      <c r="E23" s="190"/>
      <c r="F23" s="80"/>
      <c r="G23" s="80"/>
      <c r="H23" s="80"/>
      <c r="I23" s="80"/>
      <c r="J23" s="80"/>
      <c r="K23" s="98"/>
    </row>
  </sheetData>
  <mergeCells count="35">
    <mergeCell ref="A18:E18"/>
    <mergeCell ref="F18:K18"/>
    <mergeCell ref="A19:E19"/>
    <mergeCell ref="F19:K19"/>
    <mergeCell ref="A23:E23"/>
    <mergeCell ref="A20:E20"/>
    <mergeCell ref="F20:K20"/>
    <mergeCell ref="A21:E21"/>
    <mergeCell ref="F21:K21"/>
    <mergeCell ref="A22:E22"/>
    <mergeCell ref="F22:K22"/>
    <mergeCell ref="D15:G15"/>
    <mergeCell ref="H15:K15"/>
    <mergeCell ref="D16:G16"/>
    <mergeCell ref="H16:K16"/>
    <mergeCell ref="D17:G17"/>
    <mergeCell ref="H17:K17"/>
    <mergeCell ref="E12:F12"/>
    <mergeCell ref="I12:J12"/>
    <mergeCell ref="D13:G13"/>
    <mergeCell ref="H13:K13"/>
    <mergeCell ref="D14:G14"/>
    <mergeCell ref="H14:K14"/>
    <mergeCell ref="A1:K1"/>
    <mergeCell ref="A2:K2"/>
    <mergeCell ref="A4:A5"/>
    <mergeCell ref="B4:B5"/>
    <mergeCell ref="C4:C5"/>
    <mergeCell ref="D4:D5"/>
    <mergeCell ref="E4:F4"/>
    <mergeCell ref="G4:G5"/>
    <mergeCell ref="H4:H5"/>
    <mergeCell ref="I4:I5"/>
    <mergeCell ref="J4:J5"/>
    <mergeCell ref="K4:K5"/>
  </mergeCells>
  <printOptions horizontalCentered="1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9"/>
  <sheetViews>
    <sheetView tabSelected="1" workbookViewId="0">
      <selection activeCell="D20" sqref="D20"/>
    </sheetView>
  </sheetViews>
  <sheetFormatPr defaultRowHeight="20.25"/>
  <cols>
    <col min="1" max="1" width="9.5703125" style="99" customWidth="1"/>
    <col min="2" max="2" width="44.28515625" style="99" customWidth="1"/>
    <col min="3" max="3" width="12" style="99" customWidth="1"/>
    <col min="4" max="4" width="15.85546875" style="99" customWidth="1"/>
    <col min="5" max="5" width="11.5703125" style="99" customWidth="1"/>
    <col min="6" max="8" width="9.140625" style="128"/>
    <col min="9" max="16384" width="9.140625" style="99"/>
  </cols>
  <sheetData>
    <row r="1" spans="1:10">
      <c r="A1" s="198" t="s">
        <v>138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>
      <c r="A2" s="198" t="s">
        <v>103</v>
      </c>
      <c r="B2" s="198"/>
      <c r="C2" s="198"/>
      <c r="D2" s="198"/>
      <c r="E2" s="198"/>
      <c r="F2" s="198"/>
      <c r="G2" s="198"/>
      <c r="H2" s="198"/>
      <c r="I2" s="198"/>
      <c r="J2" s="198"/>
    </row>
    <row r="3" spans="1:10">
      <c r="A3" s="199" t="s">
        <v>140</v>
      </c>
      <c r="B3" s="199"/>
      <c r="C3" s="199"/>
      <c r="D3" s="199"/>
      <c r="E3" s="199"/>
      <c r="F3" s="199"/>
      <c r="G3" s="199"/>
      <c r="H3" s="199"/>
      <c r="I3" s="199"/>
      <c r="J3" s="199"/>
    </row>
    <row r="5" spans="1:10" s="101" customFormat="1">
      <c r="A5" s="100" t="s">
        <v>104</v>
      </c>
      <c r="B5" s="100" t="s">
        <v>105</v>
      </c>
      <c r="C5" s="100" t="s">
        <v>106</v>
      </c>
      <c r="D5" s="100" t="s">
        <v>107</v>
      </c>
      <c r="E5" s="200" t="s">
        <v>108</v>
      </c>
      <c r="F5" s="200"/>
      <c r="G5" s="200"/>
      <c r="H5" s="200"/>
      <c r="I5" s="201" t="s">
        <v>133</v>
      </c>
      <c r="J5" s="202"/>
    </row>
    <row r="6" spans="1:10">
      <c r="A6" s="102"/>
      <c r="B6" s="102"/>
      <c r="C6" s="103"/>
      <c r="D6" s="104"/>
      <c r="E6" s="103" t="s">
        <v>109</v>
      </c>
      <c r="F6" s="105" t="s">
        <v>110</v>
      </c>
      <c r="G6" s="103" t="s">
        <v>111</v>
      </c>
      <c r="H6" s="103" t="s">
        <v>112</v>
      </c>
      <c r="I6" s="103" t="s">
        <v>111</v>
      </c>
      <c r="J6" s="103" t="s">
        <v>112</v>
      </c>
    </row>
    <row r="7" spans="1:10" s="112" customFormat="1">
      <c r="A7" s="106" t="s">
        <v>123</v>
      </c>
      <c r="B7" s="107" t="s">
        <v>113</v>
      </c>
      <c r="C7" s="108" t="s">
        <v>124</v>
      </c>
      <c r="D7" s="109" t="s">
        <v>5</v>
      </c>
      <c r="E7" s="110" t="s">
        <v>114</v>
      </c>
      <c r="F7" s="111">
        <f>SUM(F8)</f>
        <v>84</v>
      </c>
      <c r="G7" s="111">
        <v>45</v>
      </c>
      <c r="H7" s="111">
        <f>SUM(H8)</f>
        <v>0</v>
      </c>
      <c r="I7" s="100"/>
      <c r="J7" s="100"/>
    </row>
    <row r="8" spans="1:10" s="120" customFormat="1">
      <c r="A8" s="113"/>
      <c r="B8" s="114"/>
      <c r="C8" s="115"/>
      <c r="D8" s="116" t="s">
        <v>132</v>
      </c>
      <c r="E8" s="117" t="s">
        <v>116</v>
      </c>
      <c r="F8" s="118">
        <v>84</v>
      </c>
      <c r="G8" s="118">
        <f>3*15</f>
        <v>45</v>
      </c>
      <c r="H8" s="118">
        <v>0</v>
      </c>
      <c r="I8" s="119">
        <f>30*1.5</f>
        <v>45</v>
      </c>
      <c r="J8" s="118">
        <v>0</v>
      </c>
    </row>
    <row r="9" spans="1:10" s="120" customFormat="1">
      <c r="A9" s="113"/>
      <c r="B9" s="114"/>
      <c r="C9" s="115"/>
      <c r="D9" s="121"/>
      <c r="E9" s="115"/>
      <c r="F9" s="103"/>
      <c r="G9" s="103"/>
      <c r="H9" s="103"/>
      <c r="I9" s="122"/>
      <c r="J9" s="103"/>
    </row>
    <row r="10" spans="1:10" s="120" customFormat="1">
      <c r="A10" s="106" t="s">
        <v>123</v>
      </c>
      <c r="B10" s="107" t="s">
        <v>117</v>
      </c>
      <c r="C10" s="108" t="s">
        <v>124</v>
      </c>
      <c r="D10" s="109" t="s">
        <v>5</v>
      </c>
      <c r="E10" s="110" t="s">
        <v>118</v>
      </c>
      <c r="F10" s="100">
        <f>SUM(F11:F12)</f>
        <v>103</v>
      </c>
      <c r="G10" s="100">
        <f>SUM(G11:G12)</f>
        <v>90</v>
      </c>
      <c r="H10" s="100">
        <f>SUM(H11:H12)</f>
        <v>0</v>
      </c>
      <c r="I10" s="100"/>
      <c r="J10" s="100"/>
    </row>
    <row r="11" spans="1:10" s="120" customFormat="1">
      <c r="A11" s="113"/>
      <c r="B11" s="114"/>
      <c r="C11" s="115"/>
      <c r="D11" s="116" t="s">
        <v>132</v>
      </c>
      <c r="E11" s="117" t="s">
        <v>116</v>
      </c>
      <c r="F11" s="118">
        <v>45</v>
      </c>
      <c r="G11" s="118">
        <f t="shared" ref="G11:I12" si="0">3*15</f>
        <v>45</v>
      </c>
      <c r="H11" s="118">
        <v>0</v>
      </c>
      <c r="I11" s="118">
        <f t="shared" si="0"/>
        <v>45</v>
      </c>
      <c r="J11" s="118">
        <v>0</v>
      </c>
    </row>
    <row r="12" spans="1:10" s="120" customFormat="1">
      <c r="A12" s="113"/>
      <c r="B12" s="114"/>
      <c r="C12" s="115"/>
      <c r="D12" s="116" t="s">
        <v>132</v>
      </c>
      <c r="E12" s="117" t="s">
        <v>119</v>
      </c>
      <c r="F12" s="118">
        <v>58</v>
      </c>
      <c r="G12" s="118">
        <f t="shared" si="0"/>
        <v>45</v>
      </c>
      <c r="H12" s="118">
        <v>0</v>
      </c>
      <c r="I12" s="118">
        <f t="shared" si="0"/>
        <v>45</v>
      </c>
      <c r="J12" s="118">
        <v>0</v>
      </c>
    </row>
    <row r="13" spans="1:10" s="120" customFormat="1">
      <c r="A13" s="113"/>
      <c r="B13" s="114"/>
      <c r="C13" s="115"/>
      <c r="D13" s="121"/>
      <c r="E13" s="115"/>
      <c r="F13" s="103"/>
      <c r="G13" s="103"/>
      <c r="H13" s="103"/>
      <c r="I13" s="122"/>
      <c r="J13" s="103"/>
    </row>
    <row r="14" spans="1:10" s="120" customFormat="1">
      <c r="A14" s="106" t="s">
        <v>123</v>
      </c>
      <c r="B14" s="107" t="s">
        <v>120</v>
      </c>
      <c r="C14" s="108" t="s">
        <v>124</v>
      </c>
      <c r="D14" s="109" t="s">
        <v>5</v>
      </c>
      <c r="E14" s="110" t="s">
        <v>118</v>
      </c>
      <c r="F14" s="100">
        <f>SUM(F15:F16)</f>
        <v>129</v>
      </c>
      <c r="G14" s="100">
        <f>SUM(G15:G16)</f>
        <v>90</v>
      </c>
      <c r="H14" s="100">
        <f>SUM(H15:H16)</f>
        <v>0</v>
      </c>
      <c r="I14" s="122"/>
      <c r="J14" s="100"/>
    </row>
    <row r="15" spans="1:10" s="120" customFormat="1">
      <c r="A15" s="122"/>
      <c r="B15" s="114"/>
      <c r="C15" s="115"/>
      <c r="D15" s="116" t="s">
        <v>132</v>
      </c>
      <c r="E15" s="117" t="s">
        <v>116</v>
      </c>
      <c r="F15" s="118">
        <v>65</v>
      </c>
      <c r="G15" s="118">
        <f>3*15</f>
        <v>45</v>
      </c>
      <c r="H15" s="118">
        <v>0</v>
      </c>
      <c r="I15" s="119">
        <f>30*1.5</f>
        <v>45</v>
      </c>
      <c r="J15" s="118">
        <v>0</v>
      </c>
    </row>
    <row r="16" spans="1:10" s="120" customFormat="1">
      <c r="A16" s="122"/>
      <c r="B16" s="114"/>
      <c r="C16" s="115"/>
      <c r="D16" s="116" t="s">
        <v>115</v>
      </c>
      <c r="E16" s="117" t="s">
        <v>119</v>
      </c>
      <c r="F16" s="118">
        <v>64</v>
      </c>
      <c r="G16" s="118">
        <f>3*15</f>
        <v>45</v>
      </c>
      <c r="H16" s="118">
        <v>0</v>
      </c>
      <c r="I16" s="123"/>
      <c r="J16" s="123"/>
    </row>
    <row r="17" spans="1:10" s="120" customFormat="1">
      <c r="A17" s="203" t="s">
        <v>121</v>
      </c>
      <c r="B17" s="204"/>
      <c r="C17" s="204"/>
      <c r="D17" s="124"/>
      <c r="E17" s="113"/>
      <c r="F17" s="118">
        <f>SUM(F14,F10,F7)</f>
        <v>316</v>
      </c>
      <c r="G17" s="118">
        <f>SUM(G14,G10,G7)</f>
        <v>225</v>
      </c>
      <c r="H17" s="118">
        <f>SUM(H14,H10,H7)</f>
        <v>0</v>
      </c>
      <c r="I17" s="122"/>
      <c r="J17" s="122"/>
    </row>
    <row r="18" spans="1:10" s="127" customFormat="1" ht="21" thickBot="1">
      <c r="A18" s="196" t="s">
        <v>122</v>
      </c>
      <c r="B18" s="197"/>
      <c r="C18" s="197"/>
      <c r="D18" s="129" t="s">
        <v>139</v>
      </c>
      <c r="E18" s="125"/>
      <c r="F18" s="126">
        <f>SUM(F7,F10,F15)</f>
        <v>252</v>
      </c>
      <c r="G18" s="126">
        <f>SUM(G7,G10,G15)</f>
        <v>180</v>
      </c>
      <c r="H18" s="126">
        <f>SUM(H15,H10,H7)</f>
        <v>0</v>
      </c>
      <c r="I18" s="126">
        <f>SUM(I7:I15)</f>
        <v>180</v>
      </c>
      <c r="J18" s="126">
        <f>SUM(J7:J15)</f>
        <v>0</v>
      </c>
    </row>
    <row r="19" spans="1:10" ht="21" thickTop="1"/>
  </sheetData>
  <mergeCells count="7">
    <mergeCell ref="A18:C18"/>
    <mergeCell ref="A1:J1"/>
    <mergeCell ref="A2:J2"/>
    <mergeCell ref="A3:J3"/>
    <mergeCell ref="E5:H5"/>
    <mergeCell ref="I5:J5"/>
    <mergeCell ref="A17:C17"/>
  </mergeCells>
  <pageMargins left="0.47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1_2567</vt:lpstr>
      <vt:lpstr>บันทึกหน้าแบบฟอร์ม</vt:lpstr>
      <vt:lpstr>ใบขวาง</vt:lpstr>
      <vt:lpstr>ตารางกรอกภาระงาน </vt:lpstr>
      <vt:lpstr>'ตารางกรอกภาระงาน '!Print_Area</vt:lpstr>
      <vt:lpstr>'1_2567'!Print_Titles</vt:lpstr>
    </vt:vector>
  </TitlesOfParts>
  <Company>Pre-Load Install 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J1nt0</dc:creator>
  <cp:lastModifiedBy>Egkachai Tansuwan (เอกชัย แทนสุวรรณ)</cp:lastModifiedBy>
  <cp:lastPrinted>2024-10-06T08:03:57Z</cp:lastPrinted>
  <dcterms:created xsi:type="dcterms:W3CDTF">2002-09-26T01:34:19Z</dcterms:created>
  <dcterms:modified xsi:type="dcterms:W3CDTF">2024-10-07T01:55:05Z</dcterms:modified>
</cp:coreProperties>
</file>